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0 INVERSIONS\INVERSIONS 2025\Lliteres ginecològiques i altre equipament - MAPyC\3-CRITERIS ADJUDICACIÓ\"/>
    </mc:Choice>
  </mc:AlternateContent>
  <bookViews>
    <workbookView xWindow="0" yWindow="0" windowWidth="28800" windowHeight="11400"/>
  </bookViews>
  <sheets>
    <sheet name="CA Colposcopi" sheetId="1" r:id="rId1"/>
    <sheet name="CA Lliteres ginecologiques" sheetId="2" r:id="rId2"/>
    <sheet name="CA Ecògraf Gine" sheetId="3" r:id="rId3"/>
    <sheet name="CA Ortopantomògraf" sheetId="4" r:id="rId4"/>
    <sheet name="CA RX transp.motor." sheetId="5" r:id="rId5"/>
  </sheets>
  <externalReferences>
    <externalReference r:id="rId6"/>
  </externalReferences>
  <definedNames>
    <definedName name="_xlnm.Print_Area" localSheetId="0">'CA Colposcopi'!$A$1:$L$67</definedName>
    <definedName name="_xlnm.Print_Area" localSheetId="2">'CA Ecògraf Gine'!$A$1:$H$28</definedName>
    <definedName name="_xlnm.Print_Area" localSheetId="1">'CA Lliteres ginecologiques'!$A$1:$I$72</definedName>
    <definedName name="_xlnm.Print_Area" localSheetId="3">'CA Ortopantomògraf'!$A$1:$F$59</definedName>
    <definedName name="Ubicació">'[1]Marcas Ubicacions'!$H$1:$H$100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4" i="5" l="1"/>
  <c r="H44" i="5"/>
  <c r="H41" i="5" s="1"/>
  <c r="I42" i="5"/>
  <c r="G42" i="5"/>
  <c r="J41" i="5"/>
  <c r="I41" i="5"/>
  <c r="G41" i="5"/>
  <c r="J37" i="5"/>
  <c r="H37" i="5"/>
  <c r="J36" i="5"/>
  <c r="H36" i="5"/>
  <c r="J38" i="5" s="1"/>
  <c r="B36" i="5"/>
  <c r="H33" i="5"/>
  <c r="J32" i="5"/>
  <c r="J33" i="5" s="1"/>
  <c r="H32" i="5"/>
  <c r="H34" i="5" s="1"/>
  <c r="B32" i="5"/>
  <c r="J34" i="5" s="1"/>
  <c r="J28" i="5"/>
  <c r="J29" i="5" s="1"/>
  <c r="H28" i="5"/>
  <c r="H30" i="5" s="1"/>
  <c r="H27" i="5" s="1"/>
  <c r="H45" i="5" s="1"/>
  <c r="B28" i="5"/>
  <c r="I27" i="5"/>
  <c r="G27" i="5"/>
  <c r="A25" i="5"/>
  <c r="E25" i="5" s="1"/>
  <c r="B18" i="5"/>
  <c r="B14" i="5"/>
  <c r="B10" i="5"/>
  <c r="E6" i="5"/>
  <c r="A6" i="5"/>
  <c r="J37" i="4"/>
  <c r="J36" i="4"/>
  <c r="H36" i="4"/>
  <c r="H37" i="4" s="1"/>
  <c r="B36" i="4"/>
  <c r="J38" i="4" s="1"/>
  <c r="H33" i="4"/>
  <c r="J32" i="4"/>
  <c r="H32" i="4"/>
  <c r="J34" i="4" s="1"/>
  <c r="J31" i="4" s="1"/>
  <c r="B32" i="4"/>
  <c r="I31" i="4"/>
  <c r="G31" i="4"/>
  <c r="E29" i="4"/>
  <c r="A29" i="4"/>
  <c r="B22" i="4"/>
  <c r="B18" i="4"/>
  <c r="B14" i="4"/>
  <c r="B10" i="4"/>
  <c r="E6" i="4"/>
  <c r="A6" i="4"/>
  <c r="J35" i="3"/>
  <c r="H35" i="3"/>
  <c r="I33" i="3"/>
  <c r="G33" i="3"/>
  <c r="J32" i="3"/>
  <c r="I32" i="3"/>
  <c r="H32" i="3"/>
  <c r="G32" i="3"/>
  <c r="J26" i="3"/>
  <c r="J25" i="3"/>
  <c r="H26" i="3" s="1"/>
  <c r="H25" i="3"/>
  <c r="H27" i="3" s="1"/>
  <c r="B25" i="3"/>
  <c r="J27" i="3" s="1"/>
  <c r="H22" i="3"/>
  <c r="J21" i="3"/>
  <c r="H21" i="3"/>
  <c r="J23" i="3" s="1"/>
  <c r="B21" i="3"/>
  <c r="J17" i="3"/>
  <c r="J18" i="3" s="1"/>
  <c r="H17" i="3"/>
  <c r="H19" i="3" s="1"/>
  <c r="B17" i="3"/>
  <c r="J13" i="3"/>
  <c r="H13" i="3"/>
  <c r="J14" i="3" s="1"/>
  <c r="B13" i="3"/>
  <c r="J10" i="3"/>
  <c r="J9" i="3"/>
  <c r="H10" i="3" s="1"/>
  <c r="H9" i="3"/>
  <c r="H11" i="3" s="1"/>
  <c r="H8" i="3" s="1"/>
  <c r="H36" i="3" s="1"/>
  <c r="B9" i="3"/>
  <c r="J11" i="3" s="1"/>
  <c r="J8" i="3" s="1"/>
  <c r="J36" i="3" s="1"/>
  <c r="I8" i="3"/>
  <c r="G8" i="3"/>
  <c r="A6" i="3"/>
  <c r="E6" i="3" s="1"/>
  <c r="J33" i="2"/>
  <c r="H33" i="2"/>
  <c r="H30" i="2" s="1"/>
  <c r="I31" i="2"/>
  <c r="G31" i="2"/>
  <c r="J30" i="2"/>
  <c r="I30" i="2"/>
  <c r="G30" i="2"/>
  <c r="H24" i="2"/>
  <c r="J23" i="2"/>
  <c r="H23" i="2"/>
  <c r="J25" i="2" s="1"/>
  <c r="B23" i="2"/>
  <c r="J19" i="2"/>
  <c r="J20" i="2" s="1"/>
  <c r="H19" i="2"/>
  <c r="H21" i="2" s="1"/>
  <c r="B19" i="2"/>
  <c r="J15" i="2"/>
  <c r="H15" i="2"/>
  <c r="J16" i="2" s="1"/>
  <c r="B15" i="2"/>
  <c r="J12" i="2"/>
  <c r="J11" i="2"/>
  <c r="H12" i="2" s="1"/>
  <c r="H11" i="2"/>
  <c r="H13" i="2" s="1"/>
  <c r="H10" i="2" s="1"/>
  <c r="H34" i="2" s="1"/>
  <c r="B11" i="2"/>
  <c r="J13" i="2" s="1"/>
  <c r="J10" i="2" s="1"/>
  <c r="J34" i="2" s="1"/>
  <c r="I10" i="2"/>
  <c r="G10" i="2"/>
  <c r="A8" i="2"/>
  <c r="E8" i="2" s="1"/>
  <c r="J46" i="1"/>
  <c r="H46" i="1"/>
  <c r="H43" i="1" s="1"/>
  <c r="I44" i="1"/>
  <c r="G44" i="1"/>
  <c r="J43" i="1"/>
  <c r="I43" i="1"/>
  <c r="G43" i="1"/>
  <c r="H37" i="1"/>
  <c r="J36" i="1"/>
  <c r="H36" i="1"/>
  <c r="J38" i="1" s="1"/>
  <c r="B36" i="1"/>
  <c r="J32" i="1"/>
  <c r="J33" i="1" s="1"/>
  <c r="H32" i="1"/>
  <c r="H34" i="1" s="1"/>
  <c r="H31" i="1" s="1"/>
  <c r="H47" i="1" s="1"/>
  <c r="B32" i="1"/>
  <c r="I31" i="1"/>
  <c r="G31" i="1"/>
  <c r="A29" i="1"/>
  <c r="E29" i="1" s="1"/>
  <c r="B22" i="1"/>
  <c r="B18" i="1"/>
  <c r="B14" i="1"/>
  <c r="B10" i="1"/>
  <c r="A6" i="1"/>
  <c r="E6" i="1" s="1"/>
  <c r="J34" i="1" l="1"/>
  <c r="J31" i="1" s="1"/>
  <c r="J47" i="1" s="1"/>
  <c r="J21" i="2"/>
  <c r="H15" i="3"/>
  <c r="J19" i="3"/>
  <c r="J30" i="5"/>
  <c r="J27" i="5" s="1"/>
  <c r="J45" i="5" s="1"/>
  <c r="H33" i="1"/>
  <c r="J37" i="1"/>
  <c r="J17" i="2"/>
  <c r="H20" i="2"/>
  <c r="J24" i="2"/>
  <c r="J15" i="3"/>
  <c r="H18" i="3"/>
  <c r="J22" i="3"/>
  <c r="J33" i="4"/>
  <c r="H38" i="4"/>
  <c r="H29" i="5"/>
  <c r="H38" i="5"/>
  <c r="H38" i="1"/>
  <c r="H16" i="2"/>
  <c r="H25" i="2"/>
  <c r="H14" i="3"/>
  <c r="H23" i="3"/>
  <c r="H34" i="4"/>
  <c r="H31" i="4" s="1"/>
  <c r="H17" i="2"/>
</calcChain>
</file>

<file path=xl/sharedStrings.xml><?xml version="1.0" encoding="utf-8"?>
<sst xmlns="http://schemas.openxmlformats.org/spreadsheetml/2006/main" count="292" uniqueCount="105">
  <si>
    <t>LOT 01</t>
  </si>
  <si>
    <t>Colposcopi bàsic</t>
  </si>
  <si>
    <t>Punts a atorgar:</t>
  </si>
  <si>
    <r>
      <t>2b) Millores a considerar:</t>
    </r>
    <r>
      <rPr>
        <sz val="10"/>
        <rFont val="Arial Black"/>
        <family val="2"/>
      </rPr>
      <t xml:space="preserve"> </t>
    </r>
    <r>
      <rPr>
        <sz val="14"/>
        <rFont val="Arial Black"/>
        <family val="2"/>
      </rPr>
      <t xml:space="preserve">   </t>
    </r>
  </si>
  <si>
    <t>Fins a</t>
  </si>
  <si>
    <t>punts</t>
  </si>
  <si>
    <t>Puntuació</t>
  </si>
  <si>
    <t>Llindar Puntuació min.</t>
  </si>
  <si>
    <t>Índex</t>
  </si>
  <si>
    <t>Descripció:</t>
  </si>
  <si>
    <t>Característiques específiques
de l'equip ofert, descripció breu.</t>
  </si>
  <si>
    <t xml:space="preserve"> Índex documental de la descripció.</t>
  </si>
  <si>
    <t>VTop - Valoracio tecnica  (Llindar 50%) - Carcterístiques tècniques generals</t>
  </si>
  <si>
    <t>VTmv -Val.Tecnica millor valorada</t>
  </si>
  <si>
    <t>P op-Puntuació oferta a puntuar</t>
  </si>
  <si>
    <r>
      <t xml:space="preserve">Es valorarà el posicionament del filtre verd al capçal del microscopi per facilitar la seva activació sense necessitat de desviar la mirada del camp de treball.
</t>
    </r>
    <r>
      <rPr>
        <i/>
        <sz val="12"/>
        <color theme="0" tint="-0.499984740745262"/>
        <rFont val="Arial"/>
        <family val="2"/>
      </rPr>
      <t>Motivació:millora en pràctica clínica.</t>
    </r>
  </si>
  <si>
    <t>VTop - Valoracio tecnica  (Llindar 50%) - Binocular</t>
  </si>
  <si>
    <r>
      <t xml:space="preserve">Es valorarà:
- Les proteccions oculars (flexibilitat i ergonomia), per a major confort durant la visualització sense ulleres
- Millor solució ennvers la regulació diòptrica en tots dos ulls
- Millor solució envers la distància interpupil·lar dels binoculars
</t>
    </r>
    <r>
      <rPr>
        <sz val="12"/>
        <color theme="0" tint="-0.499984740745262"/>
        <rFont val="Arial"/>
        <family val="2"/>
      </rPr>
      <t>Motivació:millora en pràctica clínica.</t>
    </r>
  </si>
  <si>
    <t>VTop - Valoracio tecnica  (Llindar 50%) - Augments i objetiu</t>
  </si>
  <si>
    <r>
      <t xml:space="preserve">Es valorarà
- La millor sol·lució respecte el tambor canviador d'auments. Número d'auments. Rang de camp de visió.
</t>
    </r>
    <r>
      <rPr>
        <sz val="12"/>
        <color theme="0" tint="-0.499984740745262"/>
        <rFont val="Arial"/>
        <family val="2"/>
      </rPr>
      <t>Motivació:millora en pràctica clínica.</t>
    </r>
  </si>
  <si>
    <t>VTop - Valoracio tecnica  (Llindar 50%) - Il·luminació</t>
  </si>
  <si>
    <r>
      <t xml:space="preserve">Es valorarà:
- Millor gestió de la intensitat lumínica desde el capçal de l’equip, per damunt del binocular, per evitar canvis posturals del professional.
- Duració del sistema LED.
- Mesures d'estalvi energètic refent al sistema d'il·luminació.
</t>
    </r>
    <r>
      <rPr>
        <sz val="12"/>
        <color theme="0" tint="-0.499984740745262"/>
        <rFont val="Arial"/>
        <family val="2"/>
      </rPr>
      <t>Motivació:millora en pràctica clínica.</t>
    </r>
  </si>
  <si>
    <t xml:space="preserve">2c) Presentació de la mostra (valoració assistencial): </t>
  </si>
  <si>
    <t>Valoracio tècnica (Llindar 50%) - Ergonomia, seguretat, facilitat de transport i neteja dels equips</t>
  </si>
  <si>
    <t>Motivació</t>
  </si>
  <si>
    <r>
      <t xml:space="preserve">Es valorarà l'ergonomia de l'equip així com la seva transportabilitat, disseny i adequació a l'entorn. Millor solució de la base rodable per l'acoblament de l'equip amb la cadira o llit ginecològic de la consulta.
Disseny i materials de fàcil higienització.
</t>
    </r>
    <r>
      <rPr>
        <sz val="12"/>
        <color theme="0" tint="-0.499984740745262"/>
        <rFont val="Arial"/>
        <family val="2"/>
      </rPr>
      <t xml:space="preserve">
Motivació: millora en l'ergonomia, seguretat, facilitat de transport i neteja dels equips.</t>
    </r>
  </si>
  <si>
    <t>Valoracio tècnica (Llindar 50%) - Imatge</t>
  </si>
  <si>
    <r>
      <t xml:space="preserve">Qualitat de la imatge del sistema òptic, incloent-hi la il·luminació i visualització
</t>
    </r>
    <r>
      <rPr>
        <sz val="12"/>
        <color theme="0" tint="-0.499984740745262"/>
        <rFont val="Arial"/>
        <family val="2"/>
      </rPr>
      <t>Motivació: millorar en la capacitat diagnòstica.</t>
    </r>
  </si>
  <si>
    <t>RESUM</t>
  </si>
  <si>
    <t>2a) Característiques bàsiques: 0 punts: cal presentar memòria justificativa conforme el compliment dels criteris</t>
  </si>
  <si>
    <t>compleix</t>
  </si>
  <si>
    <r>
      <t>2b) Millores a considerar:    Fins a</t>
    </r>
    <r>
      <rPr>
        <b/>
        <sz val="12"/>
        <color rgb="FFFF0000"/>
        <rFont val="Arial"/>
        <family val="2"/>
      </rPr>
      <t xml:space="preserve"> 16</t>
    </r>
    <r>
      <rPr>
        <b/>
        <sz val="12"/>
        <color theme="1"/>
        <rFont val="Arial"/>
        <family val="2"/>
      </rPr>
      <t xml:space="preserve"> punts</t>
    </r>
  </si>
  <si>
    <t xml:space="preserve">es valoren en </t>
  </si>
  <si>
    <r>
      <t xml:space="preserve">2c) Presentació de la mostra (valoració assistencial): Fins a </t>
    </r>
    <r>
      <rPr>
        <b/>
        <sz val="12"/>
        <color rgb="FFFF0000"/>
        <rFont val="Arial"/>
        <family val="2"/>
      </rPr>
      <t>12</t>
    </r>
    <r>
      <rPr>
        <b/>
        <sz val="12"/>
        <color theme="1"/>
        <rFont val="Arial"/>
        <family val="2"/>
      </rPr>
      <t xml:space="preserve"> punts</t>
    </r>
  </si>
  <si>
    <t>Notes addcionals:</t>
  </si>
  <si>
    <r>
      <rPr>
        <b/>
        <sz val="14"/>
        <color theme="1"/>
        <rFont val="Calibri"/>
        <family val="2"/>
        <scheme val="minor"/>
      </rPr>
      <t>El llindar per a cada criteri a partir del qual s’aplicarà la fórmula, s’estableix en el 50%,</t>
    </r>
    <r>
      <rPr>
        <sz val="14"/>
        <color theme="1"/>
        <rFont val="Calibri"/>
        <family val="2"/>
        <scheme val="minor"/>
      </rPr>
      <t xml:space="preserve"> aquest llindar es troba definit en les fitxes de valoració adjuntes. Per sota, si cap de les valoracions tècniques l’assoleix, no s’aplicarà la fórmula, i la puntuació a atorgar serà el valor obtingut en la fase de valoració de les propostes tècniques, prèvia a l’aplicació de la fórmula, de manera que s’asseguri un llindar mínim de valoració tècnica per poder rebre la màxima puntuació possible.</t>
    </r>
  </si>
  <si>
    <t>Existeixen dues opcions possibles respecte la funció d’aquest llindar del 50% segons si cap de les ofertes el supera (opció 1) o almenys una de les ofertes tècniques el supera (opció 2).</t>
  </si>
  <si>
    <r>
      <rPr>
        <b/>
        <sz val="14"/>
        <color theme="1"/>
        <rFont val="Calibri"/>
        <family val="2"/>
        <scheme val="minor"/>
      </rPr>
      <t xml:space="preserve">Opció 1 </t>
    </r>
    <r>
      <rPr>
        <sz val="14"/>
        <color theme="1"/>
        <rFont val="Calibri"/>
        <family val="2"/>
        <scheme val="minor"/>
      </rPr>
      <t>- Si cap valoració de les ofertes supera el llindar de valoració mínim, totes obtenen com a puntuació el valor obtingut en la fase de valoració i cap queda exclosa de la licitació.</t>
    </r>
  </si>
  <si>
    <r>
      <rPr>
        <b/>
        <sz val="14"/>
        <color theme="1"/>
        <rFont val="Calibri"/>
        <family val="2"/>
        <scheme val="minor"/>
      </rPr>
      <t>Opció 2</t>
    </r>
    <r>
      <rPr>
        <sz val="14"/>
        <color theme="1"/>
        <rFont val="Calibri"/>
        <family val="2"/>
        <scheme val="minor"/>
      </rPr>
      <t>- Si alguna valoració de les ofertes supera el llindar, es puntuen totes les ofertes i cap queda exclosa de la fase de puntuació, ni tampoc de la licitació.</t>
    </r>
  </si>
  <si>
    <t>En cap cas aquest llindar mínim de valoració tècnica suposa una exclusió de la licitació.</t>
  </si>
  <si>
    <t>La puntuació mínim que cada licitador ha d’obtenir és de 14 punts. De no obtenir aquest llindar l’empresa restarà exclosa.</t>
  </si>
  <si>
    <t>LOT 02</t>
  </si>
  <si>
    <t>Llitera ginecològica convertible d'alçada variable</t>
  </si>
  <si>
    <t xml:space="preserve">2b) Presentació de la mostra (valoració assistencial): </t>
  </si>
  <si>
    <t>Valoracio tècnica (Llindar 50%) - Adequació a les necessitats assitencials</t>
  </si>
  <si>
    <r>
      <t xml:space="preserve">Major grau d'adequació a les necessitats assistencials: considerant , entre altres, la càrrega que suporta, alçades mínimes i màximes de treball.
</t>
    </r>
    <r>
      <rPr>
        <sz val="12"/>
        <color theme="0" tint="-0.499984740745262"/>
        <rFont val="Arial"/>
        <family val="2"/>
      </rPr>
      <t>Motivació:millora en pràctica clínica.</t>
    </r>
  </si>
  <si>
    <t>Valoracio tècnica (Llindar 50%) - Ergonomia i disseny</t>
  </si>
  <si>
    <r>
      <t xml:space="preserve">Millor solució envers ergonomia, disseny, i accionament de moviments (escotadura, cossos butaca, peu de la butaca, commandaments)
</t>
    </r>
    <r>
      <rPr>
        <sz val="12"/>
        <color theme="0" tint="-0.499984740745262"/>
        <rFont val="Arial"/>
        <family val="2"/>
      </rPr>
      <t>Motivació:millora en pràctica clínica.</t>
    </r>
  </si>
  <si>
    <t>Valoracio tècnica (Llindar 50%) - Adequació al confort dels pacients</t>
  </si>
  <si>
    <r>
      <t xml:space="preserve">Millor solució envers el confort pacient:  considerant, entre altres, el material dels cossos, gruix i densitat del matalàs, així com el material i grau de confort de les gamberes. En el supòsit de comptar amb diferentes opcions de gamberes, aquestes s'hauran de lliurar a la presentació de la mostra per a ser valorades.
</t>
    </r>
    <r>
      <rPr>
        <sz val="12"/>
        <color theme="0" tint="-0.499984740745262"/>
        <rFont val="Arial"/>
        <family val="2"/>
      </rPr>
      <t xml:space="preserve">
Motivació:millora en pràctica clínica.</t>
    </r>
  </si>
  <si>
    <t>Valoracio tècnica (Llindar 50%) - Higienització</t>
  </si>
  <si>
    <r>
      <t xml:space="preserve">Millor solució envers la facilitat de neteja: disseny i materials de fàcil higienització.
</t>
    </r>
    <r>
      <rPr>
        <sz val="12"/>
        <color theme="0" tint="-0.499984740745262"/>
        <rFont val="Arial"/>
        <family val="2"/>
      </rPr>
      <t>Motivació:millora en la higiene de l'espai sanitari.</t>
    </r>
  </si>
  <si>
    <r>
      <t>2b) Millores a considerar:    Fins a</t>
    </r>
    <r>
      <rPr>
        <b/>
        <sz val="12"/>
        <color rgb="FFFF0000"/>
        <rFont val="Arial"/>
        <family val="2"/>
      </rPr>
      <t xml:space="preserve"> 10</t>
    </r>
    <r>
      <rPr>
        <b/>
        <sz val="12"/>
        <color theme="1"/>
        <rFont val="Arial"/>
        <family val="2"/>
      </rPr>
      <t xml:space="preserve"> punts, inclouen:</t>
    </r>
  </si>
  <si>
    <r>
      <t xml:space="preserve">2c) Presentació de la mostra (valoració assistencial): Fins a </t>
    </r>
    <r>
      <rPr>
        <b/>
        <sz val="12"/>
        <color rgb="FFFF0000"/>
        <rFont val="Arial"/>
        <family val="2"/>
      </rPr>
      <t>8</t>
    </r>
    <r>
      <rPr>
        <b/>
        <sz val="12"/>
        <color theme="1"/>
        <rFont val="Arial"/>
        <family val="2"/>
      </rPr>
      <t xml:space="preserve"> punts:</t>
    </r>
  </si>
  <si>
    <t>La puntuació mínim a que cada licitador ha d’obtenir per a cada lot és de 25 punts. De no obtenir aquest llindar l’empresa restarà exclosa.</t>
  </si>
  <si>
    <r>
      <t xml:space="preserve">2b) Presentació de la mostra (valoració assistencial): Fins a </t>
    </r>
    <r>
      <rPr>
        <b/>
        <sz val="12"/>
        <color rgb="FFFF0000"/>
        <rFont val="Arial"/>
        <family val="2"/>
      </rPr>
      <t xml:space="preserve">28 </t>
    </r>
    <r>
      <rPr>
        <b/>
        <sz val="12"/>
        <color rgb="FF000000"/>
        <rFont val="Arial"/>
        <family val="2"/>
      </rPr>
      <t>punts:</t>
    </r>
  </si>
  <si>
    <r>
      <rPr>
        <b/>
        <sz val="14"/>
        <color rgb="FF000000"/>
        <rFont val="Calibri"/>
        <family val="2"/>
      </rPr>
      <t>El llindar per a cada criteri a partir del qual s’aplicarà la fórmula, s’estableix en el 50%,</t>
    </r>
    <r>
      <rPr>
        <sz val="14"/>
        <color rgb="FF000000"/>
        <rFont val="Calibri"/>
        <family val="2"/>
      </rPr>
      <t xml:space="preserve"> aquest llindar es troba definit en les fitxes de valoració adjuntes. Per sota, si cap de les valoracions tècniques l’assoleix, no s’aplicarà la fórmula, i la puntuació a atorgar serà el valor obtingut en la fase de valoració de les propostes tècniques, prèvia a l’aplicació de la fórmula, de manera que s’asseguri un llindar mínim de valoració tècnica per poder rebre la màxima puntuació possible.</t>
    </r>
  </si>
  <si>
    <r>
      <rPr>
        <b/>
        <sz val="14"/>
        <color rgb="FF000000"/>
        <rFont val="Calibri"/>
        <family val="2"/>
      </rPr>
      <t xml:space="preserve">Opció 1 </t>
    </r>
    <r>
      <rPr>
        <sz val="14"/>
        <color rgb="FF000000"/>
        <rFont val="Calibri"/>
        <family val="2"/>
      </rPr>
      <t>- Si cap valoració de les ofertes supera el llindar de valoració mínim, totes obtenen com a puntuació el valor obtingut en la fase de valoració i cap queda exclosa de la licitació.</t>
    </r>
  </si>
  <si>
    <r>
      <rPr>
        <b/>
        <sz val="14"/>
        <color rgb="FF000000"/>
        <rFont val="Calibri"/>
        <family val="2"/>
      </rPr>
      <t>Opció 2</t>
    </r>
    <r>
      <rPr>
        <sz val="14"/>
        <color rgb="FF000000"/>
        <rFont val="Calibri"/>
        <family val="2"/>
      </rPr>
      <t>- Si alguna valoració de les ofertes supera el llindar, es puntuen totes les ofertes i cap queda exclosa de la fase de puntuació, ni tampoc de la licitació.</t>
    </r>
  </si>
  <si>
    <t>LOT 03</t>
  </si>
  <si>
    <t xml:space="preserve">Ecògraf ginecològic </t>
  </si>
  <si>
    <t>Caracteristiques de l'equip ofertat, descripció curta.</t>
  </si>
  <si>
    <t>Índex documental de la descripció.</t>
  </si>
  <si>
    <r>
      <t xml:space="preserve">Es valorarà l'ergonomia, la seguretat, la transportabilitat i la neteja i adequació a l'entorn hospitalari de tots els equips del lot. Equips dissenyats per a l'ús òptim de l'exploració ecogràfica i adequació a les necessitats del servei.
</t>
    </r>
    <r>
      <rPr>
        <sz val="12"/>
        <color theme="0" tint="-0.499984740745262"/>
        <rFont val="Arial"/>
        <family val="2"/>
      </rPr>
      <t>Motivació:millora en pràctica clínica.</t>
    </r>
  </si>
  <si>
    <t>Valoracio tècnica (Llindar 50%) - Facilitat d'ús dels equips i interficie d'usuari</t>
  </si>
  <si>
    <r>
      <t xml:space="preserve">Es valorarà la facilitat d'ús dels menús, comandaments i teclats, la facilitat dels ajustaments dels paràmetres d'adquisició de la imatge, la capacitat de personalitzacions i la visualització de la imatge ecogràfica de tots els equips de gamma mitja.
</t>
    </r>
    <r>
      <rPr>
        <sz val="12"/>
        <color theme="0" tint="-0.499984740745262"/>
        <rFont val="Arial"/>
        <family val="2"/>
      </rPr>
      <t>Motivació:millora en pràctica clínica.</t>
    </r>
  </si>
  <si>
    <t>Valoracio tècnica (Llindar 50%) - Programari</t>
  </si>
  <si>
    <r>
      <t xml:space="preserve">Idoneïtat en l'ús i funcionalitats durant exploracions reals del programari específic per a exploracions ginecològiques i obstètriques i adequació a les necessitats assistencials del servei.
</t>
    </r>
    <r>
      <rPr>
        <sz val="12"/>
        <color theme="0" tint="-0.499984740745262"/>
        <rFont val="Arial"/>
        <family val="2"/>
      </rPr>
      <t>Motivació:millora en pràctica clínica.</t>
    </r>
  </si>
  <si>
    <t>Valoracio tècnica (Llindar 50%) - Qualitat imatge ecogràfica</t>
  </si>
  <si>
    <r>
      <t xml:space="preserve">Valoració en exploracions reals qualitat de la imatge ecogràfica i adequació a les necessitats del servei.
</t>
    </r>
    <r>
      <rPr>
        <sz val="12"/>
        <color theme="0" tint="-0.499984740745262"/>
        <rFont val="Arial"/>
        <family val="2"/>
      </rPr>
      <t>Motivació: millora en la capacitat diagnòstica.</t>
    </r>
  </si>
  <si>
    <t>Valoracio tècnica (Llindar 50%) - Qualitat de les sondes ofertades</t>
  </si>
  <si>
    <r>
      <t xml:space="preserve">Valoració en exploracions reals de la qualitat i usabilitat de les sondes ofertades i la seva adequació a les necessitats del servei.
</t>
    </r>
    <r>
      <rPr>
        <sz val="12"/>
        <color theme="0" tint="-0.499984740745262"/>
        <rFont val="Arial"/>
        <family val="2"/>
      </rPr>
      <t>Motivació: millora en la capacitat diagnòstica.</t>
    </r>
  </si>
  <si>
    <r>
      <t xml:space="preserve">2b) Presentació de la mostra (valoració assistencial): Fins a </t>
    </r>
    <r>
      <rPr>
        <b/>
        <sz val="12"/>
        <color rgb="FFFF0000"/>
        <rFont val="Arial"/>
        <family val="2"/>
      </rPr>
      <t xml:space="preserve">26 </t>
    </r>
    <r>
      <rPr>
        <b/>
        <sz val="12"/>
        <color rgb="FF000000"/>
        <rFont val="Arial"/>
        <family val="2"/>
      </rPr>
      <t>punts:</t>
    </r>
  </si>
  <si>
    <t>La puntuació mínim que cada licitador ha d’obtenir és de 13 punts. De no obtenir aquest llindar l’empresa restarà exclosa.</t>
  </si>
  <si>
    <t>LOT 04</t>
  </si>
  <si>
    <t>Ortopantomògrafs digital 2D, 2 detectors</t>
  </si>
  <si>
    <t>VTop - Valoracio tecnica  (Llindar 50%) - Generador i tub de raigs X</t>
  </si>
  <si>
    <r>
      <t xml:space="preserve">Es valorarà:
-L' optimització dels sistema de col·limació, amb diferents nivells de col·limació i filtres. Indicar-ho.
- La major capacitat tèrmica
- La major taxa de dissipació calòrica de l'ànode
- El mínim temps d'adquisició en panoràmic i cefalometria. Indicar en segons en cada cas. 
- Millor solució de la mida del focus nominal, no superior a 0,6 mm. 
</t>
    </r>
    <r>
      <rPr>
        <sz val="12"/>
        <color theme="0" tint="-0.499984740745262"/>
        <rFont val="Arial"/>
        <family val="2"/>
      </rPr>
      <t>Motivació:millora en pràctica clínica.</t>
    </r>
    <r>
      <rPr>
        <sz val="12"/>
        <rFont val="Arial"/>
        <family val="2"/>
      </rPr>
      <t xml:space="preserve">
</t>
    </r>
  </si>
  <si>
    <t>VTop - Valoracio tecnica  (Llindar 50%) -Sistema de suport del conjunt radiològic (columna i braç per a cefalometries)</t>
  </si>
  <si>
    <r>
      <t xml:space="preserve">Es valorarà:
- Els graus de moviment en l'adequació d'imatges: 360º
- La capacitat d’acoblament del cefalostat tant a la dreta com a l’esquerra de l’estatiu
</t>
    </r>
    <r>
      <rPr>
        <sz val="12"/>
        <color theme="0" tint="-0.499984740745262"/>
        <rFont val="Arial"/>
        <family val="2"/>
      </rPr>
      <t>Motivació:millora en pràctica clínica.</t>
    </r>
  </si>
  <si>
    <t>VTop - Valoracio tecnica  (Llindar 50%) - Sistema digital d'adquisició d'imatges - Detectors</t>
  </si>
  <si>
    <r>
      <t xml:space="preserve">Es valorarà
- La menor mida de píxel 
- La major resolució del detector: &gt;5 pl/mm
- Major profunditat de Bits &gt;14 bits
- Capacitat d'evolució a exploracions 3D en el futur.
</t>
    </r>
    <r>
      <rPr>
        <sz val="12"/>
        <color theme="0" tint="-0.499984740745262"/>
        <rFont val="Arial"/>
        <family val="2"/>
      </rPr>
      <t>Motivació: millorar en la capacitat diagnòstica.</t>
    </r>
  </si>
  <si>
    <t>VTop - Valoracio tecnica  (Llindar 50%) - Consola d'adquisició i integració</t>
  </si>
  <si>
    <r>
      <t xml:space="preserve">Es valorarà:
- La major mida i resolució del monitor de l'estació d'adquisició
- El programari de processat d'imatge ofert i prestacions d'aquest
- Les solucions de postprocessat amb AI i deep learning
</t>
    </r>
    <r>
      <rPr>
        <sz val="12"/>
        <color theme="0" tint="-0.499984740745262"/>
        <rFont val="Arial"/>
        <family val="2"/>
      </rPr>
      <t>Motivació: millorar en la capacitat diagnòstica.</t>
    </r>
  </si>
  <si>
    <t>Valoracio tècnica (Llindar 50%) - Ergonomia de l'equip, facilitat d'ús, rangs de moviment</t>
  </si>
  <si>
    <r>
      <t xml:space="preserve">Es valorarà:
- els sistemes de control, pantalla, comandaments i interfície intuïtius i de fàcil ús.
- les solucions robustes en materials (mentonera, mossegador, subjecció del crani, xasis) i mecanismes que garanteixen un correcte funcionament i mínimes reparacions.
- Tots els materials són aptes per a neteja amb productes desinfectants d'ús sanitari. Indicar protocols de neteja.
- Millor solució en la subjecció del cap de pacient a l'hora d'emprar l'equip
- Millor sistema de centratge lluminós
</t>
    </r>
    <r>
      <rPr>
        <sz val="12"/>
        <color theme="0" tint="-0.499984740745262"/>
        <rFont val="Arial"/>
        <family val="2"/>
      </rPr>
      <t>Motivació:millora en pràctica clínica.</t>
    </r>
  </si>
  <si>
    <t>Valoracio tècnica (Llindar 50%) - Diferents programaris de processat d'imatges i reconstrucció, i qualitat de la imatge</t>
  </si>
  <si>
    <r>
      <t xml:space="preserve">Es valorarà: 
- La utilitat i usabilitat del programari de processat d'imatge i funcionalitats del sistema per a les necessitat de diagnòstic del servei.
- La usabilitat del software per a la gestió de llistes de treball, cerca de pacients i entrada de dades de pacient.
- Les alternatives que suposin una solució millorada en processat i reconstrucció-qualitat d'imatge.
-  Funcionalitats assistencials addicionals a les demanades.
</t>
    </r>
    <r>
      <rPr>
        <sz val="12"/>
        <color theme="0" tint="-0.499984740745262"/>
        <rFont val="Arial"/>
        <family val="2"/>
      </rPr>
      <t>Motivació: millorar en la capacitat diagnòstica.</t>
    </r>
  </si>
  <si>
    <r>
      <t>2b) Millores a considerar:    Fins a</t>
    </r>
    <r>
      <rPr>
        <b/>
        <sz val="12"/>
        <color rgb="FFFF0000"/>
        <rFont val="Arial"/>
        <family val="2"/>
      </rPr>
      <t xml:space="preserve"> 18</t>
    </r>
    <r>
      <rPr>
        <b/>
        <sz val="12"/>
        <color rgb="FF000000"/>
        <rFont val="Arial"/>
        <family val="2"/>
      </rPr>
      <t xml:space="preserve"> punts, inclouen:</t>
    </r>
  </si>
  <si>
    <r>
      <t xml:space="preserve">2c) Presentació de la mostra (valoració assistencial): Fins a </t>
    </r>
    <r>
      <rPr>
        <b/>
        <sz val="12"/>
        <color rgb="FFFF0000"/>
        <rFont val="Arial"/>
        <family val="2"/>
      </rPr>
      <t>12</t>
    </r>
    <r>
      <rPr>
        <b/>
        <sz val="12"/>
        <color rgb="FF000000"/>
        <rFont val="Arial"/>
        <family val="2"/>
      </rPr>
      <t xml:space="preserve"> punts:</t>
    </r>
  </si>
  <si>
    <t>La puntuació mínim que cada licitador ha d’obtenir per a cada lot és de 15 punts. De no obtenir aquest llindar l’empresa restarà exclosa.</t>
  </si>
  <si>
    <t>LOT 05</t>
  </si>
  <si>
    <t>Equip transportable de radiologia motoritzat</t>
  </si>
  <si>
    <r>
      <t xml:space="preserve">Es valorarà:
- l'autonomia de l'equip.
- la possibilitat de disparar mentres s'està carregant.
- la capacitat tèrmica del conjunt ànode/tub 
- la velocitat de refradament del mateix conjunt. 
- la millor solució referent a la rotació del tub i conjunt per facilitar el posicionament en entorn de crítics en espais reduïts. 
</t>
    </r>
    <r>
      <rPr>
        <sz val="12"/>
        <color theme="0" tint="-0.499984740745262"/>
        <rFont val="Arial"/>
        <family val="2"/>
      </rPr>
      <t>Motivació:millora en pràctica clínica.</t>
    </r>
  </si>
  <si>
    <t>VTop - Valoracio tecnica  (Llindar 50%) - Detector</t>
  </si>
  <si>
    <r>
      <t xml:space="preserve">Es valorarà:
- El rendiment del detector (resolució, mida del píxel, DQE i produnditat...)
- Solucions que aportin mides de detector de 43x43
</t>
    </r>
    <r>
      <rPr>
        <sz val="12"/>
        <color theme="0" tint="-0.499984740745262"/>
        <rFont val="Arial"/>
        <family val="2"/>
      </rPr>
      <t>Motivació: millorar en la capacitat diagnòstica.</t>
    </r>
  </si>
  <si>
    <t>VTop - Valoracio tecnica  (Llindar 50%) - Integració, processament i visualització de la imatge</t>
  </si>
  <si>
    <r>
      <t xml:space="preserve">Es valorarà
- el processat de la imatge, la millor sol·lució de visualització (rotació, detecció de moviment del pacient, etc).
- Millor solució per l'emmmagatzematge d'imatges 
- Millor solució/aplicació de Control de Qualitat pel registre de paràmetres de dosi i taxa de rebuig d'imatges (incloent motiu rebuig com a camp configurable). 
</t>
    </r>
    <r>
      <rPr>
        <sz val="12"/>
        <color theme="0" tint="-0.499984740745262"/>
        <rFont val="Arial"/>
        <family val="2"/>
      </rPr>
      <t>Motivació: millorar en la capacitat diagnòstica i pràctica cínica.</t>
    </r>
  </si>
  <si>
    <r>
      <t xml:space="preserve">Es valorarà l'ergonomia de l'equip i adequació a l'entorn. 
Disseny i materials de fàcil higienització (pantalla antibacteriana, no disposar de cables exteriors o racons on s'acumuli pols, que es pugui fer servir la pantalla amb guants, etc). 
Es valorarà la tranportabilitat de l'equip (pes, visibilitat durant el transport).
Es valorarà la duplicitat de control moviments del tub en el propi cap del tub (o similar).
</t>
    </r>
    <r>
      <rPr>
        <sz val="12"/>
        <color theme="0" tint="-0.499984740745262"/>
        <rFont val="Arial"/>
        <family val="2"/>
      </rPr>
      <t>Motivació:millora en pràctica clínica.</t>
    </r>
  </si>
  <si>
    <r>
      <t xml:space="preserve">Valoració en qualitat de la imatge i adequació a les necessitats del servei.
</t>
    </r>
    <r>
      <rPr>
        <sz val="12"/>
        <color theme="0" tint="-0.499984740745262"/>
        <rFont val="Arial"/>
        <family val="2"/>
      </rPr>
      <t>Motivació: millorar en la capacitat diagnòstica.</t>
    </r>
  </si>
  <si>
    <t>Valoracio tècnica (Llindar 50%) - Detector</t>
  </si>
  <si>
    <r>
      <t xml:space="preserve">Es valorarà l'ergonomia, resistència i robustesa del detector (proteccions, resistència a caigudes, a líquids i sòlids, etc). 
Es valorarà el suport per bipedastació. 
</t>
    </r>
    <r>
      <rPr>
        <sz val="12"/>
        <color theme="0" tint="-0.499984740745262"/>
        <rFont val="Arial"/>
        <family val="2"/>
      </rPr>
      <t>Motivació: increment de la vida ùtil i millora en pràctica clínica.</t>
    </r>
  </si>
  <si>
    <r>
      <t>2b) Millores a considerar:    Fins a</t>
    </r>
    <r>
      <rPr>
        <b/>
        <sz val="12"/>
        <color rgb="FFFF0000"/>
        <rFont val="Arial"/>
        <family val="2"/>
      </rPr>
      <t xml:space="preserve"> 15</t>
    </r>
    <r>
      <rPr>
        <b/>
        <sz val="12"/>
        <color theme="1"/>
        <rFont val="Arial"/>
        <family val="2"/>
      </rPr>
      <t xml:space="preserve"> punts, inclouen:</t>
    </r>
  </si>
  <si>
    <r>
      <t xml:space="preserve">2c) Presentació de la mostra (valoració assistencial): Fins a </t>
    </r>
    <r>
      <rPr>
        <b/>
        <sz val="12"/>
        <color rgb="FFFF0000"/>
        <rFont val="Arial"/>
        <family val="2"/>
      </rPr>
      <t>21</t>
    </r>
    <r>
      <rPr>
        <b/>
        <sz val="12"/>
        <color theme="1"/>
        <rFont val="Arial"/>
        <family val="2"/>
      </rPr>
      <t xml:space="preserve"> punts:</t>
    </r>
  </si>
  <si>
    <t>La puntuació mínim que cada licitador ha d’obtenir per a cada lot és de 18 punts. De no obtenir aquest llindar l’empresa restarà exclosa.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</si>
</sst>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gt;0.00"/>
  </numFmts>
  <fonts count="54"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Arial Black"/>
      <family val="2"/>
    </font>
    <font>
      <b/>
      <sz val="16"/>
      <color theme="1"/>
      <name val="Arial Black"/>
      <family val="2"/>
    </font>
    <font>
      <sz val="14"/>
      <color rgb="FF000000"/>
      <name val="Arial Black"/>
      <family val="2"/>
    </font>
    <font>
      <sz val="10"/>
      <color rgb="FF000000"/>
      <name val="Arial"/>
      <family val="2"/>
    </font>
    <font>
      <b/>
      <sz val="16"/>
      <name val="Arial Black"/>
      <family val="2"/>
    </font>
    <font>
      <sz val="10"/>
      <name val="Arial Black"/>
      <family val="2"/>
    </font>
    <font>
      <sz val="14"/>
      <name val="Arial Black"/>
      <family val="2"/>
    </font>
    <font>
      <sz val="14"/>
      <color rgb="FFFF0000"/>
      <name val="Arial Black"/>
      <family val="2"/>
    </font>
    <font>
      <b/>
      <sz val="16"/>
      <color rgb="FF000000"/>
      <name val="Arial Black"/>
      <family val="2"/>
    </font>
    <font>
      <sz val="11"/>
      <color theme="1"/>
      <name val="Calibri"/>
      <family val="2"/>
    </font>
    <font>
      <b/>
      <sz val="16"/>
      <color rgb="FF538DD5"/>
      <name val="Arial Black"/>
      <family val="2"/>
    </font>
    <font>
      <b/>
      <sz val="12"/>
      <color rgb="FF000000"/>
      <name val="Arial Black"/>
      <family val="2"/>
    </font>
    <font>
      <b/>
      <sz val="11"/>
      <color rgb="FF000000"/>
      <name val="Arial"/>
      <family val="2"/>
    </font>
    <font>
      <b/>
      <sz val="12"/>
      <color rgb="FF000000"/>
      <name val="Arial"/>
      <family val="2"/>
    </font>
    <font>
      <b/>
      <sz val="10"/>
      <color rgb="FF000000"/>
      <name val="Arial"/>
      <family val="2"/>
    </font>
    <font>
      <b/>
      <sz val="10"/>
      <color rgb="FFFFFFFF"/>
      <name val="Arial"/>
      <family val="2"/>
    </font>
    <font>
      <b/>
      <sz val="12"/>
      <color rgb="FFFFFFFF"/>
      <name val="Arial"/>
      <family val="2"/>
    </font>
    <font>
      <sz val="12"/>
      <name val="Arial"/>
      <family val="2"/>
    </font>
    <font>
      <i/>
      <sz val="12"/>
      <color theme="0" tint="-0.499984740745262"/>
      <name val="Arial"/>
      <family val="2"/>
    </font>
    <font>
      <sz val="11"/>
      <color theme="1"/>
      <name val="Arial"/>
      <family val="2"/>
    </font>
    <font>
      <sz val="12"/>
      <color theme="0" tint="-0.499984740745262"/>
      <name val="Arial"/>
      <family val="2"/>
    </font>
    <font>
      <b/>
      <sz val="10"/>
      <color theme="1"/>
      <name val="Arial"/>
      <family val="2"/>
    </font>
    <font>
      <sz val="10"/>
      <color theme="1"/>
      <name val="Arial"/>
      <family val="2"/>
    </font>
    <font>
      <sz val="11"/>
      <color theme="1"/>
      <name val="Arial Black"/>
      <family val="2"/>
    </font>
    <font>
      <sz val="14"/>
      <color theme="1"/>
      <name val="Arial Black"/>
      <family val="2"/>
    </font>
    <font>
      <b/>
      <sz val="16"/>
      <color theme="3" tint="0.39997558519241921"/>
      <name val="Arial Black"/>
      <family val="2"/>
    </font>
    <font>
      <b/>
      <sz val="12"/>
      <color theme="1"/>
      <name val="Arial Black"/>
      <family val="2"/>
    </font>
    <font>
      <b/>
      <sz val="12"/>
      <name val="Arial"/>
      <family val="2"/>
    </font>
    <font>
      <b/>
      <sz val="12"/>
      <color theme="1"/>
      <name val="Arial"/>
      <family val="2"/>
    </font>
    <font>
      <b/>
      <u/>
      <sz val="10"/>
      <color theme="1"/>
      <name val="Arial"/>
      <family val="2"/>
    </font>
    <font>
      <b/>
      <sz val="10"/>
      <name val="Arial"/>
      <family val="2"/>
    </font>
    <font>
      <b/>
      <sz val="12"/>
      <color theme="0"/>
      <name val="Arial"/>
      <family val="2"/>
    </font>
    <font>
      <b/>
      <sz val="10"/>
      <color theme="0"/>
      <name val="Arial"/>
      <family val="2"/>
    </font>
    <font>
      <sz val="10"/>
      <color rgb="FF00B050"/>
      <name val="Arial"/>
      <family val="2"/>
    </font>
    <font>
      <sz val="10"/>
      <color rgb="FFFF0000"/>
      <name val="Arial"/>
      <family val="2"/>
    </font>
    <font>
      <sz val="12"/>
      <color theme="1"/>
      <name val="Arial"/>
      <family val="2"/>
    </font>
    <font>
      <b/>
      <sz val="12"/>
      <color rgb="FFFF0000"/>
      <name val="Arial"/>
      <family val="2"/>
    </font>
    <font>
      <b/>
      <u/>
      <sz val="16"/>
      <color theme="1"/>
      <name val="Arial"/>
      <family val="2"/>
    </font>
    <font>
      <b/>
      <u/>
      <sz val="10"/>
      <color theme="1"/>
      <name val="Calibri"/>
      <family val="2"/>
      <scheme val="minor"/>
    </font>
    <font>
      <sz val="14"/>
      <color theme="1"/>
      <name val="Calibri"/>
      <family val="2"/>
      <scheme val="minor"/>
    </font>
    <font>
      <b/>
      <sz val="14"/>
      <color theme="1"/>
      <name val="Calibri"/>
      <family val="2"/>
      <scheme val="minor"/>
    </font>
    <font>
      <sz val="16"/>
      <color theme="1"/>
      <name val="Arial Black"/>
      <family val="2"/>
    </font>
    <font>
      <sz val="12"/>
      <color theme="1"/>
      <name val="Arial Black"/>
      <family val="2"/>
    </font>
    <font>
      <sz val="16"/>
      <color theme="1"/>
      <name val="Arial"/>
      <family val="2"/>
    </font>
    <font>
      <sz val="16"/>
      <color rgb="FFFF0000"/>
      <name val="Arial Black"/>
      <family val="2"/>
    </font>
    <font>
      <sz val="16"/>
      <color rgb="FF000000"/>
      <name val="Arial Black"/>
      <family val="2"/>
    </font>
    <font>
      <b/>
      <u/>
      <sz val="16"/>
      <color rgb="FF000000"/>
      <name val="Arial"/>
      <family val="2"/>
    </font>
    <font>
      <b/>
      <u/>
      <sz val="10"/>
      <color rgb="FF000000"/>
      <name val="Calibri"/>
      <family val="2"/>
    </font>
    <font>
      <sz val="14"/>
      <color rgb="FF000000"/>
      <name val="Calibri"/>
      <family val="2"/>
    </font>
    <font>
      <b/>
      <sz val="14"/>
      <color rgb="FF000000"/>
      <name val="Calibri"/>
      <family val="2"/>
    </font>
    <font>
      <sz val="12"/>
      <color rgb="FF000000"/>
      <name val="Arial Black"/>
      <family val="2"/>
    </font>
  </fonts>
  <fills count="19">
    <fill>
      <patternFill patternType="none"/>
    </fill>
    <fill>
      <patternFill patternType="gray125"/>
    </fill>
    <fill>
      <patternFill patternType="solid">
        <fgColor theme="0"/>
        <bgColor indexed="64"/>
      </patternFill>
    </fill>
    <fill>
      <patternFill patternType="solid">
        <fgColor theme="5" tint="0.59999389629810485"/>
        <bgColor rgb="FF000000"/>
      </patternFill>
    </fill>
    <fill>
      <patternFill patternType="solid">
        <fgColor rgb="FFFFFFFF"/>
        <bgColor rgb="FF000000"/>
      </patternFill>
    </fill>
    <fill>
      <patternFill patternType="solid">
        <fgColor theme="5" tint="0.59999389629810485"/>
        <bgColor rgb="FFD6E3BC"/>
      </patternFill>
    </fill>
    <fill>
      <patternFill patternType="solid">
        <fgColor rgb="FFDDD9C4"/>
        <bgColor rgb="FF000000"/>
      </patternFill>
    </fill>
    <fill>
      <patternFill patternType="solid">
        <fgColor rgb="FFDA9694"/>
        <bgColor rgb="FF000000"/>
      </patternFill>
    </fill>
    <fill>
      <patternFill patternType="solid">
        <fgColor rgb="FF494529"/>
        <bgColor rgb="FF000000"/>
      </patternFill>
    </fill>
    <fill>
      <patternFill patternType="solid">
        <fgColor rgb="FFC6D9F0"/>
        <bgColor rgb="FFC6D9F0"/>
      </patternFill>
    </fill>
    <fill>
      <patternFill patternType="solid">
        <fgColor theme="9" tint="0.59999389629810485"/>
        <bgColor indexed="64"/>
      </patternFill>
    </fill>
    <fill>
      <patternFill patternType="solid">
        <fgColor theme="9" tint="0.59999389629810485"/>
        <bgColor rgb="FFD6E3BC"/>
      </patternFill>
    </fill>
    <fill>
      <patternFill patternType="solid">
        <fgColor theme="8" tint="0.59999389629810485"/>
        <bgColor indexed="64"/>
      </patternFill>
    </fill>
    <fill>
      <patternFill patternType="solid">
        <fgColor theme="2" tint="-9.9978637043366805E-2"/>
        <bgColor indexed="64"/>
      </patternFill>
    </fill>
    <fill>
      <patternFill patternType="solid">
        <fgColor theme="5" tint="0.39997558519241921"/>
        <bgColor indexed="64"/>
      </patternFill>
    </fill>
    <fill>
      <patternFill patternType="solid">
        <fgColor theme="2" tint="-0.749992370372631"/>
        <bgColor indexed="64"/>
      </patternFill>
    </fill>
    <fill>
      <patternFill patternType="solid">
        <fgColor rgb="FFFFFF00"/>
        <bgColor indexed="64"/>
      </patternFill>
    </fill>
    <fill>
      <patternFill patternType="solid">
        <fgColor theme="0"/>
        <bgColor rgb="FF000000"/>
      </patternFill>
    </fill>
    <fill>
      <patternFill patternType="solid">
        <fgColor rgb="FFFFFF00"/>
        <bgColor rgb="FF000000"/>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rgb="FF000000"/>
      </right>
      <top style="thin">
        <color indexed="64"/>
      </top>
      <bottom/>
      <diagonal/>
    </border>
    <border>
      <left style="thin">
        <color rgb="FF000000"/>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s>
  <cellStyleXfs count="3">
    <xf numFmtId="0" fontId="0" fillId="0" borderId="0"/>
    <xf numFmtId="0" fontId="1" fillId="0" borderId="0"/>
    <xf numFmtId="0" fontId="1" fillId="0" borderId="0"/>
  </cellStyleXfs>
  <cellXfs count="206">
    <xf numFmtId="0" fontId="0" fillId="0" borderId="0" xfId="0"/>
    <xf numFmtId="0" fontId="0" fillId="2" borderId="0" xfId="0" applyFill="1"/>
    <xf numFmtId="0" fontId="0" fillId="2" borderId="0" xfId="0" applyFill="1" applyAlignment="1">
      <alignment vertical="top"/>
    </xf>
    <xf numFmtId="0" fontId="0" fillId="2" borderId="0" xfId="0" applyFill="1" applyAlignment="1">
      <alignment horizontal="left" vertical="top" wrapText="1"/>
    </xf>
    <xf numFmtId="0" fontId="0" fillId="2" borderId="0" xfId="0" applyFill="1" applyAlignment="1">
      <alignment horizontal="left" vertical="top"/>
    </xf>
    <xf numFmtId="0" fontId="3" fillId="2" borderId="0" xfId="0" applyFont="1" applyFill="1" applyAlignment="1">
      <alignment vertical="top"/>
    </xf>
    <xf numFmtId="0" fontId="3" fillId="2" borderId="0" xfId="0" applyFont="1" applyFill="1" applyAlignment="1">
      <alignment horizontal="left" vertical="top" wrapText="1"/>
    </xf>
    <xf numFmtId="0" fontId="3" fillId="2" borderId="0" xfId="0" applyFont="1"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xf>
    <xf numFmtId="0" fontId="5" fillId="3" borderId="1" xfId="0" applyFont="1" applyFill="1" applyBorder="1" applyAlignment="1">
      <alignment horizontal="center" vertical="center" wrapText="1"/>
    </xf>
    <xf numFmtId="0" fontId="6" fillId="4" borderId="0" xfId="0" applyFont="1" applyFill="1" applyAlignment="1">
      <alignment horizontal="center" vertical="top"/>
    </xf>
    <xf numFmtId="0" fontId="7" fillId="4" borderId="0" xfId="0" applyFont="1" applyFill="1" applyAlignment="1">
      <alignment horizontal="left" wrapText="1"/>
    </xf>
    <xf numFmtId="0" fontId="10" fillId="4" borderId="0" xfId="0" applyFont="1" applyFill="1" applyAlignment="1">
      <alignment horizontal="left" vertical="top" wrapText="1"/>
    </xf>
    <xf numFmtId="0" fontId="0" fillId="0" borderId="0" xfId="0" applyAlignment="1">
      <alignment horizontal="left" vertical="top"/>
    </xf>
    <xf numFmtId="0" fontId="11" fillId="3" borderId="2" xfId="0" applyFont="1" applyFill="1" applyBorder="1" applyAlignment="1">
      <alignment horizontal="center"/>
    </xf>
    <xf numFmtId="0" fontId="12" fillId="4" borderId="0" xfId="0" applyFont="1" applyFill="1"/>
    <xf numFmtId="0" fontId="12" fillId="4" borderId="0" xfId="0" applyFont="1" applyFill="1" applyAlignment="1">
      <alignment vertical="top"/>
    </xf>
    <xf numFmtId="0" fontId="4" fillId="2" borderId="0" xfId="0" applyFont="1" applyFill="1" applyAlignment="1">
      <alignment horizontal="right" vertical="top" wrapText="1"/>
    </xf>
    <xf numFmtId="0" fontId="4" fillId="2" borderId="0" xfId="0" applyFont="1" applyFill="1" applyAlignment="1">
      <alignment horizontal="center" vertical="top" wrapText="1"/>
    </xf>
    <xf numFmtId="0" fontId="4" fillId="2" borderId="0" xfId="0" applyFont="1" applyFill="1" applyAlignment="1">
      <alignment horizontal="left" vertical="top" wrapText="1"/>
    </xf>
    <xf numFmtId="0" fontId="12" fillId="2" borderId="0" xfId="0" applyFont="1" applyFill="1" applyAlignment="1">
      <alignment horizontal="left" vertical="top" wrapText="1"/>
    </xf>
    <xf numFmtId="0" fontId="7" fillId="4" borderId="0" xfId="0" applyFont="1" applyFill="1" applyAlignment="1">
      <alignment horizontal="center" vertical="top" wrapText="1"/>
    </xf>
    <xf numFmtId="0" fontId="7" fillId="4" borderId="0" xfId="0" applyFont="1" applyFill="1" applyAlignment="1">
      <alignment horizontal="left" vertical="top" wrapText="1"/>
    </xf>
    <xf numFmtId="0" fontId="11" fillId="4" borderId="0" xfId="0" applyFont="1" applyFill="1" applyAlignment="1">
      <alignment horizontal="right" vertical="top" wrapText="1"/>
    </xf>
    <xf numFmtId="0" fontId="11" fillId="4" borderId="0" xfId="0" applyFont="1" applyFill="1" applyAlignment="1">
      <alignment horizontal="center" vertical="top"/>
    </xf>
    <xf numFmtId="0" fontId="13" fillId="4" borderId="0" xfId="0" applyFont="1" applyFill="1" applyAlignment="1">
      <alignment horizontal="left" vertical="top"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15" fillId="5" borderId="6" xfId="1" applyFont="1" applyFill="1" applyBorder="1" applyAlignment="1">
      <alignment horizontal="center" vertical="center" wrapText="1"/>
    </xf>
    <xf numFmtId="0" fontId="15" fillId="5" borderId="7" xfId="1" applyFont="1" applyFill="1" applyBorder="1" applyAlignment="1">
      <alignment horizontal="center" vertical="center" wrapText="1"/>
    </xf>
    <xf numFmtId="0" fontId="16" fillId="6" borderId="8" xfId="0" applyFont="1" applyFill="1" applyBorder="1" applyAlignment="1">
      <alignment horizontal="center" vertical="center"/>
    </xf>
    <xf numFmtId="164" fontId="16" fillId="6" borderId="9" xfId="0" applyNumberFormat="1" applyFont="1" applyFill="1" applyBorder="1" applyAlignment="1">
      <alignment horizontal="center" vertical="center"/>
    </xf>
    <xf numFmtId="0" fontId="12" fillId="4" borderId="0" xfId="0" applyFont="1" applyFill="1" applyAlignment="1">
      <alignment horizontal="center" vertical="center"/>
    </xf>
    <xf numFmtId="0" fontId="16" fillId="3" borderId="10" xfId="0" applyFont="1" applyFill="1" applyBorder="1" applyAlignment="1">
      <alignment horizontal="left" vertical="center" wrapText="1"/>
    </xf>
    <xf numFmtId="0" fontId="16" fillId="3" borderId="11" xfId="0" applyFont="1" applyFill="1" applyBorder="1" applyAlignment="1">
      <alignment horizontal="left" vertical="center" wrapText="1"/>
    </xf>
    <xf numFmtId="0" fontId="16" fillId="3" borderId="12" xfId="0" applyFont="1" applyFill="1" applyBorder="1" applyAlignment="1">
      <alignment horizontal="left" vertical="center" wrapText="1"/>
    </xf>
    <xf numFmtId="0" fontId="17" fillId="7" borderId="13" xfId="0" applyFont="1" applyFill="1" applyBorder="1" applyAlignment="1">
      <alignment vertical="center" wrapText="1"/>
    </xf>
    <xf numFmtId="0" fontId="12" fillId="4" borderId="0" xfId="0" applyFont="1" applyFill="1" applyAlignment="1">
      <alignment vertical="center"/>
    </xf>
    <xf numFmtId="0" fontId="16" fillId="7" borderId="10" xfId="0" applyFont="1" applyFill="1" applyBorder="1" applyAlignment="1">
      <alignment horizontal="left" vertical="center" wrapText="1"/>
    </xf>
    <xf numFmtId="0" fontId="16" fillId="7" borderId="11" xfId="0" applyFont="1" applyFill="1" applyBorder="1" applyAlignment="1">
      <alignment horizontal="left" vertical="center" wrapText="1"/>
    </xf>
    <xf numFmtId="0" fontId="16" fillId="7" borderId="12" xfId="0" applyFont="1" applyFill="1" applyBorder="1" applyAlignment="1">
      <alignment horizontal="left" vertical="center" wrapText="1"/>
    </xf>
    <xf numFmtId="0" fontId="18" fillId="8" borderId="5" xfId="0" applyFont="1" applyFill="1" applyBorder="1" applyAlignment="1">
      <alignment vertical="center" wrapText="1"/>
    </xf>
    <xf numFmtId="0" fontId="19" fillId="8" borderId="10" xfId="0" applyFont="1" applyFill="1" applyBorder="1" applyAlignment="1">
      <alignment horizontal="left" vertical="center" wrapText="1"/>
    </xf>
    <xf numFmtId="0" fontId="19" fillId="8" borderId="11" xfId="0" applyFont="1" applyFill="1" applyBorder="1" applyAlignment="1">
      <alignment horizontal="left" vertical="center" wrapText="1"/>
    </xf>
    <xf numFmtId="0" fontId="19" fillId="8" borderId="12" xfId="0" applyFont="1" applyFill="1" applyBorder="1" applyAlignment="1">
      <alignment horizontal="left" vertical="center" wrapText="1"/>
    </xf>
    <xf numFmtId="0" fontId="6" fillId="6" borderId="3" xfId="0" applyFont="1" applyFill="1" applyBorder="1" applyAlignment="1">
      <alignment horizontal="center" vertical="center"/>
    </xf>
    <xf numFmtId="0" fontId="12" fillId="4" borderId="14" xfId="0" applyFont="1" applyFill="1" applyBorder="1" applyAlignment="1">
      <alignment horizontal="center" vertical="center"/>
    </xf>
    <xf numFmtId="0" fontId="20" fillId="2" borderId="10" xfId="0" applyFont="1" applyFill="1" applyBorder="1" applyAlignment="1">
      <alignment horizontal="left" vertical="center" wrapText="1"/>
    </xf>
    <xf numFmtId="0" fontId="6" fillId="9" borderId="5" xfId="1" applyFont="1" applyFill="1" applyBorder="1" applyAlignment="1">
      <alignment horizontal="left" vertical="center" wrapText="1"/>
    </xf>
    <xf numFmtId="0" fontId="6" fillId="9" borderId="3" xfId="1" applyFont="1" applyFill="1" applyBorder="1" applyAlignment="1">
      <alignment horizontal="left" vertical="center" wrapText="1"/>
    </xf>
    <xf numFmtId="0" fontId="22" fillId="2" borderId="0" xfId="0" applyFont="1" applyFill="1" applyAlignment="1">
      <alignment horizontal="justify" vertical="center"/>
    </xf>
    <xf numFmtId="0" fontId="6" fillId="6" borderId="14" xfId="0" applyFont="1" applyFill="1" applyBorder="1" applyAlignment="1">
      <alignment horizontal="center" vertical="center"/>
    </xf>
    <xf numFmtId="0" fontId="12" fillId="4" borderId="0" xfId="0" applyFont="1" applyFill="1" applyAlignment="1">
      <alignment horizontal="center"/>
    </xf>
    <xf numFmtId="0" fontId="20" fillId="2" borderId="5" xfId="0" applyFont="1" applyFill="1" applyBorder="1" applyAlignment="1">
      <alignment horizontal="left" vertical="center" wrapText="1"/>
    </xf>
    <xf numFmtId="0" fontId="6" fillId="6" borderId="5" xfId="0" applyFont="1" applyFill="1" applyBorder="1" applyAlignment="1">
      <alignment horizontal="center" vertical="center" wrapText="1"/>
    </xf>
    <xf numFmtId="0" fontId="24" fillId="2" borderId="0" xfId="0" applyFont="1" applyFill="1" applyAlignment="1">
      <alignment vertical="center"/>
    </xf>
    <xf numFmtId="0" fontId="0" fillId="2" borderId="0" xfId="0" applyFill="1" applyAlignment="1">
      <alignment horizontal="center"/>
    </xf>
    <xf numFmtId="0" fontId="0" fillId="2" borderId="0" xfId="0" applyFill="1" applyAlignment="1">
      <alignment horizontal="center" vertical="top"/>
    </xf>
    <xf numFmtId="0" fontId="25" fillId="2" borderId="0" xfId="0" applyFont="1" applyFill="1" applyAlignment="1">
      <alignment horizontal="left" vertical="top" wrapText="1"/>
    </xf>
    <xf numFmtId="0" fontId="25" fillId="2" borderId="0" xfId="0" applyFont="1" applyFill="1" applyAlignment="1">
      <alignment horizontal="left" vertical="top"/>
    </xf>
    <xf numFmtId="0" fontId="26" fillId="2" borderId="0" xfId="0" applyFont="1" applyFill="1" applyAlignment="1">
      <alignment horizontal="left" vertical="top"/>
    </xf>
    <xf numFmtId="0" fontId="27" fillId="10" borderId="1" xfId="0" applyFont="1" applyFill="1" applyBorder="1" applyAlignment="1">
      <alignment horizontal="center" vertical="center" wrapText="1"/>
    </xf>
    <xf numFmtId="0" fontId="4" fillId="2" borderId="0" xfId="0" applyFont="1" applyFill="1" applyAlignment="1">
      <alignment horizontal="left" wrapText="1"/>
    </xf>
    <xf numFmtId="0" fontId="7" fillId="10" borderId="2" xfId="0" applyFont="1" applyFill="1" applyBorder="1" applyAlignment="1">
      <alignment horizontal="center" vertical="center"/>
    </xf>
    <xf numFmtId="0" fontId="0" fillId="2" borderId="0" xfId="0" applyFill="1" applyAlignment="1">
      <alignment vertical="center"/>
    </xf>
    <xf numFmtId="0" fontId="28" fillId="2" borderId="0" xfId="0" applyFont="1" applyFill="1" applyAlignment="1">
      <alignment horizontal="left" vertical="top" wrapText="1"/>
    </xf>
    <xf numFmtId="0" fontId="27" fillId="10" borderId="3" xfId="0" applyFont="1" applyFill="1" applyBorder="1" applyAlignment="1">
      <alignment horizontal="center" vertical="center" wrapText="1"/>
    </xf>
    <xf numFmtId="0" fontId="27" fillId="10" borderId="4" xfId="0" applyFont="1" applyFill="1" applyBorder="1" applyAlignment="1">
      <alignment horizontal="center" vertical="center" wrapText="1"/>
    </xf>
    <xf numFmtId="0" fontId="29" fillId="10" borderId="5" xfId="0" applyFont="1" applyFill="1" applyBorder="1" applyAlignment="1">
      <alignment horizontal="center" vertical="center" wrapText="1"/>
    </xf>
    <xf numFmtId="0" fontId="27" fillId="10" borderId="5" xfId="0" applyFont="1" applyFill="1" applyBorder="1" applyAlignment="1">
      <alignment horizontal="left" vertical="center" wrapText="1"/>
    </xf>
    <xf numFmtId="0" fontId="15" fillId="11" borderId="6" xfId="1" applyFont="1" applyFill="1" applyBorder="1" applyAlignment="1">
      <alignment horizontal="center" vertical="center" wrapText="1"/>
    </xf>
    <xf numFmtId="0" fontId="15" fillId="11" borderId="7" xfId="1" applyFont="1" applyFill="1" applyBorder="1" applyAlignment="1">
      <alignment horizontal="center" vertical="center" wrapText="1"/>
    </xf>
    <xf numFmtId="2" fontId="28" fillId="12" borderId="5" xfId="0" applyNumberFormat="1" applyFont="1" applyFill="1" applyBorder="1" applyAlignment="1">
      <alignment horizontal="left" vertical="top" wrapText="1"/>
    </xf>
    <xf numFmtId="0" fontId="30" fillId="13" borderId="8" xfId="0" applyFont="1" applyFill="1" applyBorder="1" applyAlignment="1">
      <alignment horizontal="center" vertical="center"/>
    </xf>
    <xf numFmtId="164" fontId="31" fillId="13" borderId="9" xfId="0" applyNumberFormat="1" applyFont="1" applyFill="1" applyBorder="1" applyAlignment="1">
      <alignment horizontal="center" vertical="center"/>
    </xf>
    <xf numFmtId="0" fontId="0" fillId="2" borderId="0" xfId="0" applyFill="1" applyAlignment="1">
      <alignment horizontal="center" vertical="center"/>
    </xf>
    <xf numFmtId="0" fontId="31" fillId="13" borderId="10" xfId="0" applyFont="1" applyFill="1" applyBorder="1" applyAlignment="1">
      <alignment horizontal="left" vertical="center" wrapText="1"/>
    </xf>
    <xf numFmtId="0" fontId="31" fillId="13" borderId="11" xfId="0" applyFont="1" applyFill="1" applyBorder="1" applyAlignment="1">
      <alignment horizontal="left" vertical="center" wrapText="1"/>
    </xf>
    <xf numFmtId="0" fontId="31" fillId="13" borderId="12" xfId="0" applyFont="1" applyFill="1" applyBorder="1" applyAlignment="1">
      <alignment horizontal="left" vertical="center" wrapText="1"/>
    </xf>
    <xf numFmtId="0" fontId="32" fillId="13" borderId="5" xfId="0" applyFont="1" applyFill="1" applyBorder="1" applyAlignment="1">
      <alignment horizontal="left" vertical="top" wrapText="1"/>
    </xf>
    <xf numFmtId="2" fontId="24" fillId="13" borderId="3" xfId="0" applyNumberFormat="1" applyFont="1" applyFill="1" applyBorder="1" applyAlignment="1">
      <alignment horizontal="left" vertical="top" wrapText="1"/>
    </xf>
    <xf numFmtId="0" fontId="33" fillId="14" borderId="5" xfId="0" applyFont="1" applyFill="1" applyBorder="1" applyAlignment="1">
      <alignment vertical="center" wrapText="1"/>
    </xf>
    <xf numFmtId="0" fontId="31" fillId="14" borderId="10" xfId="0" applyFont="1" applyFill="1" applyBorder="1" applyAlignment="1">
      <alignment horizontal="left" vertical="center" wrapText="1"/>
    </xf>
    <xf numFmtId="0" fontId="31" fillId="14" borderId="11" xfId="0" applyFont="1" applyFill="1" applyBorder="1" applyAlignment="1">
      <alignment horizontal="left" vertical="center" wrapText="1"/>
    </xf>
    <xf numFmtId="0" fontId="31" fillId="14" borderId="12" xfId="0" applyFont="1" applyFill="1" applyBorder="1" applyAlignment="1">
      <alignment horizontal="left" vertical="center" wrapText="1"/>
    </xf>
    <xf numFmtId="0" fontId="24" fillId="14" borderId="5" xfId="0" applyFont="1" applyFill="1" applyBorder="1" applyAlignment="1">
      <alignment horizontal="left" vertical="top" wrapText="1"/>
    </xf>
    <xf numFmtId="2" fontId="24" fillId="14" borderId="5" xfId="0" applyNumberFormat="1" applyFont="1" applyFill="1" applyBorder="1" applyAlignment="1">
      <alignment horizontal="left" vertical="top"/>
    </xf>
    <xf numFmtId="0" fontId="24" fillId="14" borderId="12" xfId="0" applyFont="1" applyFill="1" applyBorder="1" applyAlignment="1">
      <alignment horizontal="left" vertical="top" wrapText="1"/>
    </xf>
    <xf numFmtId="0" fontId="33" fillId="15" borderId="5" xfId="0" applyFont="1" applyFill="1" applyBorder="1" applyAlignment="1">
      <alignment vertical="center" wrapText="1"/>
    </xf>
    <xf numFmtId="0" fontId="34" fillId="15" borderId="10" xfId="0" applyFont="1" applyFill="1" applyBorder="1" applyAlignment="1">
      <alignment horizontal="left" vertical="center" wrapText="1"/>
    </xf>
    <xf numFmtId="0" fontId="34" fillId="15" borderId="11" xfId="0" applyFont="1" applyFill="1" applyBorder="1" applyAlignment="1">
      <alignment horizontal="left" vertical="center" wrapText="1"/>
    </xf>
    <xf numFmtId="0" fontId="34" fillId="15" borderId="12" xfId="0" applyFont="1" applyFill="1" applyBorder="1" applyAlignment="1">
      <alignment horizontal="left" vertical="center" wrapText="1"/>
    </xf>
    <xf numFmtId="0" fontId="35" fillId="15" borderId="3" xfId="0" applyFont="1" applyFill="1" applyBorder="1" applyAlignment="1">
      <alignment horizontal="left" vertical="top" wrapText="1"/>
    </xf>
    <xf numFmtId="2" fontId="35" fillId="15" borderId="3" xfId="0" applyNumberFormat="1" applyFont="1" applyFill="1" applyBorder="1" applyAlignment="1">
      <alignment horizontal="left" vertical="top" wrapText="1"/>
    </xf>
    <xf numFmtId="0" fontId="35" fillId="15" borderId="12" xfId="0" applyFont="1" applyFill="1" applyBorder="1" applyAlignment="1">
      <alignment horizontal="left" vertical="top" wrapText="1"/>
    </xf>
    <xf numFmtId="0" fontId="33" fillId="13" borderId="3" xfId="0" applyFont="1" applyFill="1" applyBorder="1" applyAlignment="1">
      <alignment horizontal="center" vertical="center"/>
    </xf>
    <xf numFmtId="0" fontId="20" fillId="0" borderId="5" xfId="0" applyFont="1" applyBorder="1" applyAlignment="1">
      <alignment horizontal="left" vertical="center" wrapText="1"/>
    </xf>
    <xf numFmtId="0" fontId="36" fillId="2" borderId="5" xfId="0" applyFont="1" applyFill="1" applyBorder="1" applyAlignment="1">
      <alignment horizontal="left" vertical="top" wrapText="1"/>
    </xf>
    <xf numFmtId="0" fontId="25" fillId="2" borderId="3" xfId="0" applyFont="1" applyFill="1" applyBorder="1" applyAlignment="1">
      <alignment horizontal="left" vertical="top" wrapText="1"/>
    </xf>
    <xf numFmtId="0" fontId="37" fillId="2" borderId="5" xfId="0" applyFont="1" applyFill="1" applyBorder="1" applyAlignment="1">
      <alignment horizontal="left" vertical="top" wrapText="1"/>
    </xf>
    <xf numFmtId="0" fontId="24" fillId="13" borderId="5" xfId="0" applyFont="1" applyFill="1" applyBorder="1" applyAlignment="1">
      <alignment horizontal="left" vertical="top"/>
    </xf>
    <xf numFmtId="0" fontId="24" fillId="13" borderId="3" xfId="0" applyFont="1" applyFill="1" applyBorder="1" applyAlignment="1">
      <alignment horizontal="left" vertical="top"/>
    </xf>
    <xf numFmtId="0" fontId="33" fillId="13" borderId="5" xfId="0" applyFont="1" applyFill="1" applyBorder="1" applyAlignment="1">
      <alignment horizontal="center" vertical="center"/>
    </xf>
    <xf numFmtId="0" fontId="38" fillId="0" borderId="5" xfId="0" applyFont="1" applyBorder="1" applyAlignment="1">
      <alignment horizontal="left" vertical="center" wrapText="1"/>
    </xf>
    <xf numFmtId="0" fontId="25" fillId="2" borderId="5" xfId="0" applyFont="1" applyFill="1" applyBorder="1" applyAlignment="1">
      <alignment horizontal="left" vertical="top" wrapText="1"/>
    </xf>
    <xf numFmtId="0" fontId="24" fillId="2" borderId="0" xfId="0" applyFont="1" applyFill="1" applyAlignment="1">
      <alignment vertical="top"/>
    </xf>
    <xf numFmtId="0" fontId="24" fillId="2" borderId="0" xfId="0" applyFont="1" applyFill="1" applyAlignment="1">
      <alignment horizontal="center" vertical="top"/>
    </xf>
    <xf numFmtId="0" fontId="24" fillId="2" borderId="0" xfId="0" applyFont="1" applyFill="1" applyAlignment="1">
      <alignment horizontal="center" vertical="center"/>
    </xf>
    <xf numFmtId="0" fontId="27" fillId="12" borderId="5" xfId="0" applyFont="1" applyFill="1" applyBorder="1" applyAlignment="1">
      <alignment horizontal="left" vertical="top" wrapText="1"/>
    </xf>
    <xf numFmtId="2" fontId="28" fillId="2" borderId="5" xfId="0" applyNumberFormat="1" applyFont="1" applyFill="1" applyBorder="1" applyAlignment="1">
      <alignment horizontal="left" vertical="top" wrapText="1"/>
    </xf>
    <xf numFmtId="0" fontId="0" fillId="0" borderId="0" xfId="0" applyAlignment="1">
      <alignment vertical="center"/>
    </xf>
    <xf numFmtId="0" fontId="2" fillId="0" borderId="0" xfId="0" applyFont="1" applyAlignment="1">
      <alignment horizontal="left" vertical="top" wrapText="1"/>
    </xf>
    <xf numFmtId="0" fontId="31" fillId="2" borderId="0" xfId="0" applyFont="1" applyFill="1" applyBorder="1" applyAlignment="1">
      <alignment horizontal="left" vertical="top" wrapText="1"/>
    </xf>
    <xf numFmtId="0" fontId="38" fillId="2" borderId="12" xfId="0" applyFont="1" applyFill="1" applyBorder="1" applyAlignment="1">
      <alignment horizontal="left" vertical="top" wrapText="1"/>
    </xf>
    <xf numFmtId="0" fontId="38" fillId="2" borderId="5" xfId="0" applyFont="1" applyFill="1" applyBorder="1" applyAlignment="1">
      <alignment horizontal="left" vertical="top" wrapText="1"/>
    </xf>
    <xf numFmtId="0" fontId="31" fillId="2" borderId="0" xfId="0" applyFont="1" applyFill="1" applyAlignment="1">
      <alignment horizontal="left" vertical="top" wrapText="1"/>
    </xf>
    <xf numFmtId="0" fontId="38" fillId="2" borderId="5" xfId="0" applyFont="1" applyFill="1" applyBorder="1" applyAlignment="1">
      <alignment horizontal="left" vertical="top"/>
    </xf>
    <xf numFmtId="2" fontId="38" fillId="2" borderId="5" xfId="0" applyNumberFormat="1" applyFont="1" applyFill="1" applyBorder="1" applyAlignment="1">
      <alignment horizontal="left" vertical="top"/>
    </xf>
    <xf numFmtId="0" fontId="38" fillId="2" borderId="0" xfId="0" applyFont="1" applyFill="1" applyAlignment="1">
      <alignment horizontal="left" vertical="top" wrapText="1"/>
    </xf>
    <xf numFmtId="0" fontId="38" fillId="2" borderId="0" xfId="0" applyFont="1" applyFill="1" applyAlignment="1">
      <alignment horizontal="left" vertical="top"/>
    </xf>
    <xf numFmtId="2" fontId="38" fillId="2" borderId="0" xfId="0" applyNumberFormat="1" applyFont="1" applyFill="1" applyAlignment="1">
      <alignment horizontal="left" vertical="top"/>
    </xf>
    <xf numFmtId="0" fontId="40" fillId="2" borderId="0" xfId="0" applyFont="1" applyFill="1" applyAlignment="1">
      <alignment horizontal="left" vertical="top" wrapText="1"/>
    </xf>
    <xf numFmtId="0" fontId="25" fillId="2" borderId="0" xfId="0" applyFont="1" applyFill="1" applyAlignment="1">
      <alignment horizontal="center" vertical="top"/>
    </xf>
    <xf numFmtId="0" fontId="41" fillId="2" borderId="0" xfId="0" applyFont="1" applyFill="1" applyAlignment="1">
      <alignment horizontal="left" vertical="top" wrapText="1"/>
    </xf>
    <xf numFmtId="0" fontId="25" fillId="2" borderId="0" xfId="0" applyFont="1" applyFill="1" applyBorder="1" applyAlignment="1">
      <alignment horizontal="left" vertical="top" wrapText="1"/>
    </xf>
    <xf numFmtId="0" fontId="0" fillId="2" borderId="0" xfId="0" applyFill="1" applyBorder="1" applyAlignment="1">
      <alignment horizontal="left" vertical="top"/>
    </xf>
    <xf numFmtId="0" fontId="0" fillId="2" borderId="0" xfId="0" applyFill="1" applyBorder="1"/>
    <xf numFmtId="0" fontId="42" fillId="2" borderId="15" xfId="0" applyFont="1" applyFill="1" applyBorder="1" applyAlignment="1">
      <alignment horizontal="left" vertical="top" wrapText="1"/>
    </xf>
    <xf numFmtId="0" fontId="42" fillId="2" borderId="16" xfId="0" applyFont="1" applyFill="1" applyBorder="1" applyAlignment="1">
      <alignment horizontal="left" vertical="top" wrapText="1"/>
    </xf>
    <xf numFmtId="0" fontId="42" fillId="2" borderId="17" xfId="0" applyFont="1" applyFill="1" applyBorder="1" applyAlignment="1">
      <alignment horizontal="left" vertical="top" wrapText="1"/>
    </xf>
    <xf numFmtId="0" fontId="42" fillId="2" borderId="0" xfId="0" applyFont="1" applyFill="1" applyBorder="1" applyAlignment="1">
      <alignment vertical="top" wrapText="1"/>
    </xf>
    <xf numFmtId="0" fontId="42" fillId="2" borderId="18" xfId="0" applyFont="1" applyFill="1" applyBorder="1" applyAlignment="1">
      <alignment vertical="top" wrapText="1"/>
    </xf>
    <xf numFmtId="0" fontId="42" fillId="2" borderId="19" xfId="0" applyFont="1" applyFill="1" applyBorder="1" applyAlignment="1">
      <alignment vertical="top" wrapText="1"/>
    </xf>
    <xf numFmtId="0" fontId="42" fillId="2" borderId="18" xfId="0" applyFont="1" applyFill="1" applyBorder="1" applyAlignment="1">
      <alignment horizontal="left" vertical="top" wrapText="1"/>
    </xf>
    <xf numFmtId="0" fontId="42" fillId="2" borderId="0" xfId="0" applyFont="1" applyFill="1" applyBorder="1" applyAlignment="1">
      <alignment horizontal="left" vertical="top" wrapText="1"/>
    </xf>
    <xf numFmtId="0" fontId="42" fillId="2" borderId="19" xfId="0" applyFont="1" applyFill="1" applyBorder="1" applyAlignment="1">
      <alignment horizontal="left" vertical="top" wrapText="1"/>
    </xf>
    <xf numFmtId="0" fontId="44" fillId="2" borderId="0" xfId="0" applyFont="1" applyFill="1" applyBorder="1" applyAlignment="1">
      <alignment horizontal="left" vertical="top"/>
    </xf>
    <xf numFmtId="0" fontId="42" fillId="2" borderId="20" xfId="0" applyFont="1" applyFill="1" applyBorder="1" applyAlignment="1">
      <alignment horizontal="left" vertical="top" wrapText="1"/>
    </xf>
    <xf numFmtId="0" fontId="42" fillId="2" borderId="21" xfId="0" applyFont="1" applyFill="1" applyBorder="1" applyAlignment="1">
      <alignment horizontal="left" vertical="top" wrapText="1"/>
    </xf>
    <xf numFmtId="0" fontId="42" fillId="2" borderId="22" xfId="0" applyFont="1" applyFill="1" applyBorder="1" applyAlignment="1">
      <alignment horizontal="left" vertical="top" wrapText="1"/>
    </xf>
    <xf numFmtId="0" fontId="44" fillId="2" borderId="0" xfId="0" applyFont="1" applyFill="1" applyAlignment="1">
      <alignment horizontal="left" vertical="top" wrapText="1"/>
    </xf>
    <xf numFmtId="0" fontId="45" fillId="16" borderId="23" xfId="0" applyFont="1" applyFill="1" applyBorder="1" applyAlignment="1">
      <alignment horizontal="left" vertical="top" wrapText="1"/>
    </xf>
    <xf numFmtId="0" fontId="45" fillId="16" borderId="24" xfId="0" applyFont="1" applyFill="1" applyBorder="1" applyAlignment="1">
      <alignment horizontal="left" vertical="top" wrapText="1"/>
    </xf>
    <xf numFmtId="0" fontId="45" fillId="16" borderId="9" xfId="0" applyFont="1" applyFill="1" applyBorder="1" applyAlignment="1">
      <alignment horizontal="left" vertical="top" wrapText="1"/>
    </xf>
    <xf numFmtId="0" fontId="44" fillId="2" borderId="0" xfId="0" applyFont="1" applyFill="1" applyAlignment="1">
      <alignment horizontal="left" vertical="top"/>
    </xf>
    <xf numFmtId="0" fontId="45" fillId="2" borderId="0" xfId="0" applyFont="1" applyFill="1" applyBorder="1" applyAlignment="1">
      <alignment vertical="top" wrapText="1"/>
    </xf>
    <xf numFmtId="0" fontId="0" fillId="2" borderId="0" xfId="0" applyFill="1" applyBorder="1" applyAlignment="1">
      <alignment vertical="center"/>
    </xf>
    <xf numFmtId="0" fontId="46" fillId="2" borderId="0" xfId="0" applyFont="1" applyFill="1" applyBorder="1" applyAlignment="1">
      <alignment horizontal="left" vertical="top" wrapText="1"/>
    </xf>
    <xf numFmtId="0" fontId="0" fillId="0" borderId="0" xfId="0" applyBorder="1" applyAlignment="1">
      <alignment vertical="center"/>
    </xf>
    <xf numFmtId="0" fontId="47" fillId="2" borderId="0" xfId="0" applyFont="1" applyFill="1" applyAlignment="1">
      <alignment horizontal="left" vertical="top" wrapText="1"/>
    </xf>
    <xf numFmtId="0" fontId="0" fillId="0" borderId="0" xfId="0" applyBorder="1"/>
    <xf numFmtId="0" fontId="0" fillId="0" borderId="0" xfId="0" applyAlignment="1">
      <alignment vertical="top"/>
    </xf>
    <xf numFmtId="0" fontId="48" fillId="17" borderId="0" xfId="2" applyFont="1" applyFill="1" applyBorder="1" applyAlignment="1">
      <alignment horizontal="left" vertical="top" wrapText="1"/>
    </xf>
    <xf numFmtId="0" fontId="20" fillId="2" borderId="25" xfId="1" applyFont="1" applyFill="1" applyBorder="1" applyAlignment="1">
      <alignment horizontal="left" vertical="center" wrapText="1"/>
    </xf>
    <xf numFmtId="0" fontId="33" fillId="13" borderId="25" xfId="0" applyFont="1" applyFill="1" applyBorder="1" applyAlignment="1">
      <alignment horizontal="center" vertical="center"/>
    </xf>
    <xf numFmtId="0" fontId="20" fillId="2" borderId="5" xfId="1" applyFont="1" applyFill="1" applyBorder="1" applyAlignment="1">
      <alignment horizontal="left" vertical="center" wrapText="1"/>
    </xf>
    <xf numFmtId="0" fontId="42" fillId="2" borderId="0" xfId="0" applyFont="1" applyFill="1" applyAlignment="1">
      <alignment horizontal="left" vertical="top" wrapText="1"/>
    </xf>
    <xf numFmtId="0" fontId="42" fillId="2" borderId="18" xfId="0" applyFont="1" applyFill="1" applyBorder="1" applyAlignment="1">
      <alignment horizontal="left" vertical="top" wrapText="1"/>
    </xf>
    <xf numFmtId="0" fontId="42" fillId="2" borderId="0" xfId="0" applyFont="1" applyFill="1" applyAlignment="1">
      <alignment horizontal="left" vertical="top" wrapText="1"/>
    </xf>
    <xf numFmtId="0" fontId="0" fillId="2" borderId="19" xfId="0" applyFill="1" applyBorder="1" applyAlignment="1">
      <alignment horizontal="left" vertical="top"/>
    </xf>
    <xf numFmtId="0" fontId="42" fillId="2" borderId="20" xfId="0" applyFont="1" applyFill="1" applyBorder="1" applyAlignment="1">
      <alignment horizontal="left" vertical="top" wrapText="1"/>
    </xf>
    <xf numFmtId="0" fontId="42" fillId="2" borderId="21" xfId="0" applyFont="1" applyFill="1" applyBorder="1" applyAlignment="1">
      <alignment horizontal="left" vertical="top" wrapText="1"/>
    </xf>
    <xf numFmtId="0" fontId="44" fillId="2" borderId="21" xfId="0" applyFont="1" applyFill="1" applyBorder="1" applyAlignment="1">
      <alignment horizontal="left" vertical="top"/>
    </xf>
    <xf numFmtId="0" fontId="0" fillId="2" borderId="21" xfId="0" applyFill="1" applyBorder="1" applyAlignment="1">
      <alignment horizontal="left" vertical="top"/>
    </xf>
    <xf numFmtId="0" fontId="0" fillId="2" borderId="22" xfId="0" applyFill="1" applyBorder="1" applyAlignment="1">
      <alignment horizontal="left" vertical="top"/>
    </xf>
    <xf numFmtId="0" fontId="45" fillId="2" borderId="23" xfId="0" applyFont="1" applyFill="1" applyBorder="1" applyAlignment="1">
      <alignment horizontal="left" vertical="top" wrapText="1"/>
    </xf>
    <xf numFmtId="0" fontId="45" fillId="2" borderId="24" xfId="0" applyFont="1" applyFill="1" applyBorder="1" applyAlignment="1">
      <alignment horizontal="left" vertical="top" wrapText="1"/>
    </xf>
    <xf numFmtId="0" fontId="45" fillId="2" borderId="9" xfId="0" applyFont="1" applyFill="1" applyBorder="1" applyAlignment="1">
      <alignment horizontal="left" vertical="top" wrapText="1"/>
    </xf>
    <xf numFmtId="0" fontId="46" fillId="2" borderId="0" xfId="0" applyFont="1" applyFill="1" applyAlignment="1">
      <alignment horizontal="left" vertical="top" wrapText="1"/>
    </xf>
    <xf numFmtId="0" fontId="16" fillId="17" borderId="0" xfId="2" applyFont="1" applyFill="1" applyBorder="1" applyAlignment="1">
      <alignment horizontal="left" vertical="top" wrapText="1"/>
    </xf>
    <xf numFmtId="0" fontId="16" fillId="17" borderId="0" xfId="2" applyFont="1" applyFill="1" applyBorder="1" applyAlignment="1">
      <alignment horizontal="left" vertical="top" wrapText="1"/>
    </xf>
    <xf numFmtId="0" fontId="1" fillId="2" borderId="0" xfId="2" applyFill="1" applyAlignment="1">
      <alignment horizontal="left" vertical="top" wrapText="1"/>
    </xf>
    <xf numFmtId="0" fontId="12" fillId="2" borderId="0" xfId="2" applyFont="1" applyFill="1" applyBorder="1"/>
    <xf numFmtId="0" fontId="49" fillId="17" borderId="0" xfId="2" applyFont="1" applyFill="1" applyBorder="1" applyAlignment="1">
      <alignment horizontal="left" vertical="top" wrapText="1"/>
    </xf>
    <xf numFmtId="0" fontId="50" fillId="17" borderId="0" xfId="2" applyFont="1" applyFill="1" applyBorder="1" applyAlignment="1">
      <alignment horizontal="left" vertical="top" wrapText="1"/>
    </xf>
    <xf numFmtId="0" fontId="51" fillId="17" borderId="15" xfId="2" applyFont="1" applyFill="1" applyBorder="1" applyAlignment="1">
      <alignment horizontal="left" vertical="top" wrapText="1"/>
    </xf>
    <xf numFmtId="0" fontId="51" fillId="17" borderId="17" xfId="2" applyFont="1" applyFill="1" applyBorder="1" applyAlignment="1">
      <alignment horizontal="left" vertical="top" wrapText="1"/>
    </xf>
    <xf numFmtId="0" fontId="51" fillId="17" borderId="18" xfId="2" applyFont="1" applyFill="1" applyBorder="1" applyAlignment="1">
      <alignment horizontal="left" vertical="top" wrapText="1"/>
    </xf>
    <xf numFmtId="0" fontId="0" fillId="0" borderId="19" xfId="0" applyBorder="1" applyAlignment="1">
      <alignment horizontal="left" vertical="top" wrapText="1"/>
    </xf>
    <xf numFmtId="0" fontId="51" fillId="17" borderId="18" xfId="2" applyFont="1" applyFill="1" applyBorder="1" applyAlignment="1">
      <alignment horizontal="left" vertical="top" wrapText="1"/>
    </xf>
    <xf numFmtId="0" fontId="51" fillId="17" borderId="19" xfId="2" applyFont="1" applyFill="1" applyBorder="1" applyAlignment="1">
      <alignment horizontal="left" vertical="top" wrapText="1"/>
    </xf>
    <xf numFmtId="0" fontId="51" fillId="17" borderId="20" xfId="2" applyFont="1" applyFill="1" applyBorder="1" applyAlignment="1">
      <alignment horizontal="left" vertical="top" wrapText="1"/>
    </xf>
    <xf numFmtId="0" fontId="51" fillId="17" borderId="22" xfId="2" applyFont="1" applyFill="1" applyBorder="1" applyAlignment="1">
      <alignment horizontal="left" vertical="top" wrapText="1"/>
    </xf>
    <xf numFmtId="0" fontId="24" fillId="2" borderId="0" xfId="0" applyFont="1" applyFill="1" applyBorder="1" applyAlignment="1">
      <alignment vertical="center"/>
    </xf>
    <xf numFmtId="0" fontId="25" fillId="2" borderId="0" xfId="0" applyFont="1" applyFill="1" applyBorder="1" applyAlignment="1">
      <alignment horizontal="left" vertical="top"/>
    </xf>
    <xf numFmtId="0" fontId="26" fillId="2" borderId="0" xfId="0" applyFont="1" applyFill="1" applyBorder="1" applyAlignment="1">
      <alignment horizontal="left" vertical="top"/>
    </xf>
    <xf numFmtId="0" fontId="4" fillId="10" borderId="2" xfId="0" applyFont="1" applyFill="1" applyBorder="1" applyAlignment="1">
      <alignment horizontal="center" vertical="center"/>
    </xf>
    <xf numFmtId="0" fontId="24" fillId="13" borderId="3" xfId="0" applyFont="1" applyFill="1" applyBorder="1" applyAlignment="1">
      <alignment horizontal="center" vertical="center"/>
    </xf>
    <xf numFmtId="0" fontId="38" fillId="0" borderId="5" xfId="0" applyFont="1" applyFill="1" applyBorder="1" applyAlignment="1">
      <alignment horizontal="left" vertical="center" wrapText="1"/>
    </xf>
    <xf numFmtId="0" fontId="24" fillId="13" borderId="25" xfId="0" applyFont="1" applyFill="1" applyBorder="1" applyAlignment="1">
      <alignment horizontal="center" vertical="center"/>
    </xf>
    <xf numFmtId="0" fontId="24" fillId="13" borderId="5" xfId="0" applyFont="1" applyFill="1" applyBorder="1" applyAlignment="1">
      <alignment horizontal="center" vertical="center"/>
    </xf>
    <xf numFmtId="0" fontId="20" fillId="0" borderId="5" xfId="0" applyFont="1" applyFill="1" applyBorder="1" applyAlignment="1">
      <alignment horizontal="left" vertical="center" wrapText="1"/>
    </xf>
    <xf numFmtId="0" fontId="24" fillId="2" borderId="0" xfId="0" applyFont="1" applyFill="1" applyBorder="1" applyAlignment="1">
      <alignment vertical="top"/>
    </xf>
    <xf numFmtId="0" fontId="24" fillId="2" borderId="0" xfId="0" applyFont="1" applyFill="1" applyBorder="1" applyAlignment="1">
      <alignment horizontal="center" vertical="top"/>
    </xf>
    <xf numFmtId="0" fontId="24" fillId="2" borderId="0" xfId="0" applyFont="1" applyFill="1" applyBorder="1" applyAlignment="1">
      <alignment horizontal="center" vertical="center"/>
    </xf>
    <xf numFmtId="0" fontId="38" fillId="2" borderId="0" xfId="0" applyFont="1" applyFill="1" applyBorder="1" applyAlignment="1">
      <alignment horizontal="left" vertical="top"/>
    </xf>
    <xf numFmtId="2" fontId="38" fillId="2" borderId="0" xfId="0" applyNumberFormat="1" applyFont="1" applyFill="1" applyBorder="1" applyAlignment="1">
      <alignment horizontal="left" vertical="top"/>
    </xf>
    <xf numFmtId="0" fontId="40" fillId="2" borderId="0" xfId="0" applyFont="1" applyFill="1" applyBorder="1" applyAlignment="1">
      <alignment horizontal="left" vertical="top" wrapText="1"/>
    </xf>
    <xf numFmtId="0" fontId="25" fillId="2" borderId="0" xfId="0" applyFont="1" applyFill="1" applyBorder="1" applyAlignment="1">
      <alignment horizontal="center" vertical="top"/>
    </xf>
    <xf numFmtId="0" fontId="41" fillId="2" borderId="0" xfId="0" applyFont="1" applyFill="1" applyBorder="1" applyAlignment="1">
      <alignment horizontal="left" vertical="top" wrapText="1"/>
    </xf>
    <xf numFmtId="0" fontId="42" fillId="2" borderId="0" xfId="0" applyFont="1" applyFill="1" applyBorder="1" applyAlignment="1">
      <alignment horizontal="left" vertical="top" wrapText="1"/>
    </xf>
    <xf numFmtId="0" fontId="53" fillId="18" borderId="23" xfId="2" applyFont="1" applyFill="1" applyBorder="1" applyAlignment="1">
      <alignment horizontal="left" vertical="top" wrapText="1"/>
    </xf>
    <xf numFmtId="0" fontId="53" fillId="18" borderId="9" xfId="2" applyFont="1" applyFill="1" applyBorder="1" applyAlignment="1">
      <alignment horizontal="left" vertical="top" wrapText="1"/>
    </xf>
  </cellXfs>
  <cellStyles count="3">
    <cellStyle name="Normal" xfId="0" builtinId="0"/>
    <cellStyle name="Normal 2 2" xfId="1"/>
    <cellStyle name="Normal 2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1079500</xdr:colOff>
      <xdr:row>26</xdr:row>
      <xdr:rowOff>0</xdr:rowOff>
    </xdr:from>
    <xdr:to>
      <xdr:col>3</xdr:col>
      <xdr:colOff>1081330</xdr:colOff>
      <xdr:row>28</xdr:row>
      <xdr:rowOff>273164</xdr:rowOff>
    </xdr:to>
    <xdr:pic>
      <xdr:nvPicPr>
        <xdr:cNvPr id="2" name="1 Imagen">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12753975"/>
          <a:ext cx="1830" cy="1092314"/>
        </a:xfrm>
        <a:prstGeom prst="rect">
          <a:avLst/>
        </a:prstGeom>
      </xdr:spPr>
    </xdr:pic>
    <xdr:clientData/>
  </xdr:twoCellAnchor>
  <xdr:twoCellAnchor editAs="oneCell">
    <xdr:from>
      <xdr:col>3</xdr:col>
      <xdr:colOff>1079500</xdr:colOff>
      <xdr:row>57</xdr:row>
      <xdr:rowOff>235743</xdr:rowOff>
    </xdr:from>
    <xdr:to>
      <xdr:col>3</xdr:col>
      <xdr:colOff>1081330</xdr:colOff>
      <xdr:row>59</xdr:row>
      <xdr:rowOff>156868</xdr:rowOff>
    </xdr:to>
    <xdr:pic>
      <xdr:nvPicPr>
        <xdr:cNvPr id="3" name="1 Imagen">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24743568"/>
          <a:ext cx="1830" cy="568825"/>
        </a:xfrm>
        <a:prstGeom prst="rect">
          <a:avLst/>
        </a:prstGeom>
      </xdr:spPr>
    </xdr:pic>
    <xdr:clientData/>
  </xdr:twoCellAnchor>
  <xdr:oneCellAnchor>
    <xdr:from>
      <xdr:col>3</xdr:col>
      <xdr:colOff>1079500</xdr:colOff>
      <xdr:row>65</xdr:row>
      <xdr:rowOff>235743</xdr:rowOff>
    </xdr:from>
    <xdr:ext cx="1830" cy="547054"/>
    <xdr:pic>
      <xdr:nvPicPr>
        <xdr:cNvPr id="4" name="1 Imagen">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27220068"/>
          <a:ext cx="1830" cy="547054"/>
        </a:xfrm>
        <a:prstGeom prst="rect">
          <a:avLst/>
        </a:prstGeom>
      </xdr:spPr>
    </xdr:pic>
    <xdr:clientData/>
  </xdr:oneCellAnchor>
  <xdr:oneCellAnchor>
    <xdr:from>
      <xdr:col>3</xdr:col>
      <xdr:colOff>1079500</xdr:colOff>
      <xdr:row>65</xdr:row>
      <xdr:rowOff>235743</xdr:rowOff>
    </xdr:from>
    <xdr:ext cx="1830" cy="544333"/>
    <xdr:pic>
      <xdr:nvPicPr>
        <xdr:cNvPr id="5" name="1 Imagen">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27220068"/>
          <a:ext cx="1830" cy="54433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1079500</xdr:colOff>
      <xdr:row>5</xdr:row>
      <xdr:rowOff>0</xdr:rowOff>
    </xdr:from>
    <xdr:to>
      <xdr:col>3</xdr:col>
      <xdr:colOff>1081330</xdr:colOff>
      <xdr:row>7</xdr:row>
      <xdr:rowOff>273165</xdr:rowOff>
    </xdr:to>
    <xdr:pic>
      <xdr:nvPicPr>
        <xdr:cNvPr id="2" name="1 Imagen">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1400175"/>
          <a:ext cx="1830" cy="1092315"/>
        </a:xfrm>
        <a:prstGeom prst="rect">
          <a:avLst/>
        </a:prstGeom>
      </xdr:spPr>
    </xdr:pic>
    <xdr:clientData/>
  </xdr:twoCellAnchor>
  <xdr:twoCellAnchor editAs="oneCell">
    <xdr:from>
      <xdr:col>3</xdr:col>
      <xdr:colOff>1079500</xdr:colOff>
      <xdr:row>67</xdr:row>
      <xdr:rowOff>235743</xdr:rowOff>
    </xdr:from>
    <xdr:to>
      <xdr:col>3</xdr:col>
      <xdr:colOff>1081330</xdr:colOff>
      <xdr:row>69</xdr:row>
      <xdr:rowOff>99718</xdr:rowOff>
    </xdr:to>
    <xdr:pic>
      <xdr:nvPicPr>
        <xdr:cNvPr id="3" name="1 Imagen">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17180718"/>
          <a:ext cx="1830" cy="568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1079500</xdr:colOff>
      <xdr:row>3</xdr:row>
      <xdr:rowOff>0</xdr:rowOff>
    </xdr:from>
    <xdr:to>
      <xdr:col>3</xdr:col>
      <xdr:colOff>1081330</xdr:colOff>
      <xdr:row>5</xdr:row>
      <xdr:rowOff>273164</xdr:rowOff>
    </xdr:to>
    <xdr:pic>
      <xdr:nvPicPr>
        <xdr:cNvPr id="2" name="1 Imagen">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904875"/>
          <a:ext cx="1830" cy="1092314"/>
        </a:xfrm>
        <a:prstGeom prst="rect">
          <a:avLst/>
        </a:prstGeom>
      </xdr:spPr>
    </xdr:pic>
    <xdr:clientData/>
  </xdr:twoCellAnchor>
  <xdr:twoCellAnchor editAs="oneCell">
    <xdr:from>
      <xdr:col>3</xdr:col>
      <xdr:colOff>1079500</xdr:colOff>
      <xdr:row>46</xdr:row>
      <xdr:rowOff>235743</xdr:rowOff>
    </xdr:from>
    <xdr:to>
      <xdr:col>3</xdr:col>
      <xdr:colOff>1081330</xdr:colOff>
      <xdr:row>56</xdr:row>
      <xdr:rowOff>145120</xdr:rowOff>
    </xdr:to>
    <xdr:pic>
      <xdr:nvPicPr>
        <xdr:cNvPr id="3" name="1 Imagen">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12792075"/>
          <a:ext cx="1830" cy="545170"/>
        </a:xfrm>
        <a:prstGeom prst="rect">
          <a:avLst/>
        </a:prstGeom>
      </xdr:spPr>
    </xdr:pic>
    <xdr:clientData/>
  </xdr:twoCellAnchor>
  <xdr:twoCellAnchor editAs="oneCell">
    <xdr:from>
      <xdr:col>3</xdr:col>
      <xdr:colOff>1079500</xdr:colOff>
      <xdr:row>3</xdr:row>
      <xdr:rowOff>0</xdr:rowOff>
    </xdr:from>
    <xdr:to>
      <xdr:col>3</xdr:col>
      <xdr:colOff>1081330</xdr:colOff>
      <xdr:row>7</xdr:row>
      <xdr:rowOff>456859</xdr:rowOff>
    </xdr:to>
    <xdr:pic>
      <xdr:nvPicPr>
        <xdr:cNvPr id="4" name="1 Imagen">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904875"/>
          <a:ext cx="1830" cy="1914184"/>
        </a:xfrm>
        <a:prstGeom prst="rect">
          <a:avLst/>
        </a:prstGeom>
      </xdr:spPr>
    </xdr:pic>
    <xdr:clientData/>
  </xdr:twoCellAnchor>
  <xdr:twoCellAnchor editAs="oneCell">
    <xdr:from>
      <xdr:col>3</xdr:col>
      <xdr:colOff>1079500</xdr:colOff>
      <xdr:row>67</xdr:row>
      <xdr:rowOff>235743</xdr:rowOff>
    </xdr:from>
    <xdr:to>
      <xdr:col>3</xdr:col>
      <xdr:colOff>1081330</xdr:colOff>
      <xdr:row>70</xdr:row>
      <xdr:rowOff>180680</xdr:rowOff>
    </xdr:to>
    <xdr:pic>
      <xdr:nvPicPr>
        <xdr:cNvPr id="5" name="1 Imagen">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15894843"/>
          <a:ext cx="1830" cy="7164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1079500</xdr:colOff>
      <xdr:row>26</xdr:row>
      <xdr:rowOff>0</xdr:rowOff>
    </xdr:from>
    <xdr:to>
      <xdr:col>3</xdr:col>
      <xdr:colOff>1081330</xdr:colOff>
      <xdr:row>28</xdr:row>
      <xdr:rowOff>273164</xdr:rowOff>
    </xdr:to>
    <xdr:pic>
      <xdr:nvPicPr>
        <xdr:cNvPr id="2" name="1 Imagen">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12687300"/>
          <a:ext cx="1830" cy="109231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3</xdr:col>
      <xdr:colOff>1079500</xdr:colOff>
      <xdr:row>47</xdr:row>
      <xdr:rowOff>0</xdr:rowOff>
    </xdr:from>
    <xdr:ext cx="1830" cy="873625"/>
    <xdr:pic>
      <xdr:nvPicPr>
        <xdr:cNvPr id="2" name="1 Imagen">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21145500"/>
          <a:ext cx="1830" cy="873625"/>
        </a:xfrm>
        <a:prstGeom prst="rect">
          <a:avLst/>
        </a:prstGeom>
      </xdr:spPr>
    </xdr:pic>
    <xdr:clientData/>
  </xdr:oneCellAnchor>
  <xdr:oneCellAnchor>
    <xdr:from>
      <xdr:col>3</xdr:col>
      <xdr:colOff>1079500</xdr:colOff>
      <xdr:row>57</xdr:row>
      <xdr:rowOff>235743</xdr:rowOff>
    </xdr:from>
    <xdr:ext cx="1830" cy="547054"/>
    <xdr:pic>
      <xdr:nvPicPr>
        <xdr:cNvPr id="3" name="1 Imagen">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23657718"/>
          <a:ext cx="1830" cy="547054"/>
        </a:xfrm>
        <a:prstGeom prst="rect">
          <a:avLst/>
        </a:prstGeom>
      </xdr:spPr>
    </xdr:pic>
    <xdr:clientData/>
  </xdr:oneCellAnchor>
  <xdr:oneCellAnchor>
    <xdr:from>
      <xdr:col>3</xdr:col>
      <xdr:colOff>1079500</xdr:colOff>
      <xdr:row>57</xdr:row>
      <xdr:rowOff>235743</xdr:rowOff>
    </xdr:from>
    <xdr:ext cx="1830" cy="544333"/>
    <xdr:pic>
      <xdr:nvPicPr>
        <xdr:cNvPr id="4" name="1 Imagen">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37075" y="23657718"/>
          <a:ext cx="1830" cy="544333"/>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MD_Seguiment\000%20CORONAVIRUS\Taller%20B.Q\Carpeta%20compartida\inventari%20quir&#242;fans%200203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viments"/>
      <sheetName val="Inventari"/>
      <sheetName val="Familia"/>
      <sheetName val="Marcas Ubicacions"/>
    </sheetNames>
    <sheetDataSet>
      <sheetData sheetId="0"/>
      <sheetData sheetId="1"/>
      <sheetData sheetId="2"/>
      <sheetData sheetId="3">
        <row r="1">
          <cell r="H1" t="str">
            <v>Ubicació</v>
          </cell>
        </row>
        <row r="2">
          <cell r="H2" t="str">
            <v>BQ_PL4</v>
          </cell>
        </row>
        <row r="3">
          <cell r="H3" t="str">
            <v>REA_PL8</v>
          </cell>
        </row>
        <row r="4">
          <cell r="H4" t="str">
            <v>PL_3</v>
          </cell>
        </row>
        <row r="5">
          <cell r="H5" t="str">
            <v>Camilla Trasllat</v>
          </cell>
        </row>
        <row r="6">
          <cell r="H6" t="str">
            <v>BQ_PL7</v>
          </cell>
        </row>
        <row r="7">
          <cell r="H7" t="str">
            <v>ALTRES</v>
          </cell>
        </row>
        <row r="8">
          <cell r="H8" t="str">
            <v>BQ_ANTIC</v>
          </cell>
        </row>
      </sheetData>
    </sheetDataSet>
  </externalBook>
</externalLink>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tabSelected="1" zoomScale="51" zoomScaleNormal="85" zoomScaleSheetLayoutView="70" workbookViewId="0">
      <selection activeCell="D39" sqref="D39"/>
    </sheetView>
  </sheetViews>
  <sheetFormatPr defaultColWidth="11.42578125" defaultRowHeight="15" outlineLevelRow="1" outlineLevelCol="1" x14ac:dyDescent="0.25"/>
  <cols>
    <col min="1" max="1" width="16.7109375" customWidth="1"/>
    <col min="2" max="2" width="19.140625" customWidth="1"/>
    <col min="3" max="3" width="16" style="154" customWidth="1"/>
    <col min="4" max="4" width="110" style="8" customWidth="1"/>
    <col min="5" max="5" width="41.5703125" style="8" customWidth="1"/>
    <col min="6" max="6" width="36" style="8" customWidth="1"/>
    <col min="7" max="7" width="42.28515625" style="14" hidden="1" customWidth="1" outlineLevel="1"/>
    <col min="8" max="8" width="26.7109375" style="14" hidden="1" customWidth="1" outlineLevel="1"/>
    <col min="9" max="9" width="60.42578125" style="14" hidden="1" customWidth="1" outlineLevel="1"/>
    <col min="10" max="10" width="15.7109375" style="14" hidden="1" customWidth="1" outlineLevel="1"/>
    <col min="11" max="11" width="26.7109375" customWidth="1" collapsed="1"/>
    <col min="12" max="12" width="11.42578125" customWidth="1"/>
  </cols>
  <sheetData>
    <row r="1" spans="1:14" x14ac:dyDescent="0.25">
      <c r="A1" s="1"/>
      <c r="B1" s="1"/>
      <c r="C1" s="2"/>
      <c r="D1" s="3"/>
      <c r="E1" s="3"/>
      <c r="F1" s="3"/>
      <c r="G1" s="4"/>
      <c r="H1" s="4"/>
      <c r="I1" s="4"/>
      <c r="J1" s="4"/>
      <c r="K1" s="1"/>
    </row>
    <row r="2" spans="1:14" ht="36.75" customHeight="1" x14ac:dyDescent="0.25">
      <c r="A2" s="1"/>
      <c r="B2" s="5" t="s">
        <v>0</v>
      </c>
      <c r="C2" s="6" t="s">
        <v>1</v>
      </c>
      <c r="D2" s="6"/>
      <c r="E2" s="6"/>
      <c r="F2" s="6"/>
      <c r="G2" s="6"/>
      <c r="H2" s="6"/>
      <c r="I2" s="4"/>
      <c r="J2" s="4"/>
      <c r="K2" s="1"/>
    </row>
    <row r="3" spans="1:14" ht="15" customHeight="1" x14ac:dyDescent="0.25">
      <c r="A3" s="1"/>
      <c r="B3" s="5"/>
      <c r="C3" s="7"/>
      <c r="D3" s="7"/>
      <c r="E3" s="7"/>
      <c r="G3" s="7"/>
      <c r="H3" s="7"/>
      <c r="I3" s="4"/>
      <c r="J3" s="4"/>
      <c r="K3" s="1"/>
    </row>
    <row r="4" spans="1:14" ht="25.15" customHeight="1" thickBot="1" x14ac:dyDescent="0.3">
      <c r="A4" s="1"/>
      <c r="B4" s="5"/>
      <c r="C4" s="9"/>
      <c r="D4" s="7"/>
      <c r="E4" s="7"/>
      <c r="F4" s="7"/>
      <c r="G4" s="7"/>
      <c r="H4" s="7"/>
      <c r="I4" s="4"/>
      <c r="J4" s="4"/>
      <c r="K4" s="1"/>
    </row>
    <row r="5" spans="1:14" ht="45" x14ac:dyDescent="0.5">
      <c r="A5" s="10" t="s">
        <v>2</v>
      </c>
      <c r="B5" s="11"/>
      <c r="C5" s="11"/>
      <c r="D5" s="12" t="s">
        <v>3</v>
      </c>
      <c r="E5" s="13"/>
      <c r="F5" s="13"/>
    </row>
    <row r="6" spans="1:14" ht="25.15" customHeight="1" thickBot="1" x14ac:dyDescent="0.55000000000000004">
      <c r="A6" s="15">
        <f>SUM(A10:A25)</f>
        <v>16</v>
      </c>
      <c r="B6" s="16"/>
      <c r="C6" s="17"/>
      <c r="D6" s="18" t="s">
        <v>4</v>
      </c>
      <c r="E6" s="19">
        <f>A6</f>
        <v>16</v>
      </c>
      <c r="F6" s="20" t="s">
        <v>5</v>
      </c>
      <c r="G6" s="7"/>
      <c r="H6" s="7"/>
      <c r="I6" s="4"/>
      <c r="J6" s="4"/>
      <c r="K6" s="1"/>
    </row>
    <row r="7" spans="1:14" ht="25.15" customHeight="1" x14ac:dyDescent="0.25">
      <c r="A7" s="16"/>
      <c r="B7" s="16"/>
      <c r="C7" s="17"/>
      <c r="D7" s="21"/>
      <c r="E7" s="22"/>
      <c r="F7" s="23"/>
      <c r="G7" s="7"/>
      <c r="H7" s="7"/>
      <c r="I7" s="4"/>
      <c r="J7" s="4"/>
      <c r="K7" s="1"/>
    </row>
    <row r="8" spans="1:14" ht="25.15" customHeight="1" x14ac:dyDescent="0.25">
      <c r="A8" s="16"/>
      <c r="B8" s="24"/>
      <c r="C8" s="25"/>
      <c r="D8" s="23"/>
      <c r="E8" s="26"/>
      <c r="F8" s="26"/>
      <c r="G8" s="7"/>
      <c r="H8" s="7"/>
      <c r="I8" s="4"/>
      <c r="J8" s="4"/>
      <c r="K8" s="1"/>
    </row>
    <row r="9" spans="1:14" ht="39.950000000000003" customHeight="1" thickBot="1" x14ac:dyDescent="0.3">
      <c r="A9" s="27" t="s">
        <v>6</v>
      </c>
      <c r="B9" s="28" t="s">
        <v>7</v>
      </c>
      <c r="C9" s="29" t="s">
        <v>8</v>
      </c>
      <c r="D9" s="30" t="s">
        <v>9</v>
      </c>
      <c r="E9" s="31" t="s">
        <v>10</v>
      </c>
      <c r="F9" s="32" t="s">
        <v>11</v>
      </c>
      <c r="G9" s="7"/>
      <c r="H9" s="7"/>
      <c r="I9" s="4"/>
      <c r="J9" s="4"/>
      <c r="K9" s="1"/>
    </row>
    <row r="10" spans="1:14" ht="30" customHeight="1" thickBot="1" x14ac:dyDescent="0.3">
      <c r="A10" s="33">
        <v>3</v>
      </c>
      <c r="B10" s="34">
        <f>A10/2</f>
        <v>1.5</v>
      </c>
      <c r="C10" s="35"/>
      <c r="D10" s="36" t="s">
        <v>12</v>
      </c>
      <c r="E10" s="37"/>
      <c r="F10" s="38"/>
      <c r="G10" s="7"/>
      <c r="H10" s="7"/>
      <c r="I10" s="4"/>
      <c r="J10" s="4"/>
      <c r="K10" s="1"/>
    </row>
    <row r="11" spans="1:14" ht="25.15" customHeight="1" x14ac:dyDescent="0.25">
      <c r="A11" s="39"/>
      <c r="B11" s="40"/>
      <c r="C11" s="40"/>
      <c r="D11" s="41" t="s">
        <v>13</v>
      </c>
      <c r="E11" s="42"/>
      <c r="F11" s="43"/>
      <c r="G11" s="7"/>
      <c r="H11" s="7"/>
      <c r="I11" s="4"/>
      <c r="J11" s="4"/>
      <c r="K11" s="1"/>
    </row>
    <row r="12" spans="1:14" ht="25.15" customHeight="1" x14ac:dyDescent="0.25">
      <c r="A12" s="44"/>
      <c r="B12" s="40"/>
      <c r="C12" s="40"/>
      <c r="D12" s="45" t="s">
        <v>14</v>
      </c>
      <c r="E12" s="46"/>
      <c r="F12" s="47"/>
      <c r="G12" s="7"/>
      <c r="H12" s="7"/>
      <c r="I12" s="4"/>
      <c r="J12" s="4"/>
      <c r="K12" s="1"/>
    </row>
    <row r="13" spans="1:14" ht="91.9" customHeight="1" thickBot="1" x14ac:dyDescent="0.3">
      <c r="A13" s="48"/>
      <c r="B13" s="40"/>
      <c r="C13" s="49">
        <v>1</v>
      </c>
      <c r="D13" s="50" t="s">
        <v>15</v>
      </c>
      <c r="E13" s="51"/>
      <c r="F13" s="52"/>
      <c r="G13" s="7"/>
      <c r="H13" s="7"/>
      <c r="I13" s="4"/>
      <c r="J13" s="4"/>
      <c r="K13" s="1"/>
      <c r="M13" s="53"/>
      <c r="N13" s="53"/>
    </row>
    <row r="14" spans="1:14" ht="30" customHeight="1" thickBot="1" x14ac:dyDescent="0.3">
      <c r="A14" s="33">
        <v>4</v>
      </c>
      <c r="B14" s="34">
        <f>A14/2</f>
        <v>2</v>
      </c>
      <c r="C14" s="35"/>
      <c r="D14" s="36" t="s">
        <v>16</v>
      </c>
      <c r="E14" s="37"/>
      <c r="F14" s="38"/>
      <c r="G14" s="7"/>
      <c r="H14" s="7"/>
      <c r="I14" s="4"/>
      <c r="J14" s="4"/>
      <c r="K14" s="1"/>
      <c r="M14" s="53"/>
      <c r="N14" s="53"/>
    </row>
    <row r="15" spans="1:14" ht="25.15" customHeight="1" x14ac:dyDescent="0.25">
      <c r="A15" s="39"/>
      <c r="B15" s="40"/>
      <c r="C15" s="35"/>
      <c r="D15" s="41" t="s">
        <v>13</v>
      </c>
      <c r="E15" s="42"/>
      <c r="F15" s="43"/>
      <c r="G15" s="7"/>
      <c r="H15" s="7"/>
      <c r="I15" s="4"/>
      <c r="J15" s="4"/>
      <c r="K15" s="1"/>
      <c r="M15" s="53"/>
      <c r="N15" s="53"/>
    </row>
    <row r="16" spans="1:14" ht="25.15" customHeight="1" x14ac:dyDescent="0.25">
      <c r="A16" s="44"/>
      <c r="B16" s="40"/>
      <c r="C16" s="35"/>
      <c r="D16" s="45" t="s">
        <v>14</v>
      </c>
      <c r="E16" s="46"/>
      <c r="F16" s="47"/>
      <c r="G16" s="7"/>
      <c r="H16" s="7"/>
      <c r="I16" s="4"/>
      <c r="J16" s="4"/>
      <c r="K16" s="1"/>
      <c r="M16" s="53"/>
      <c r="N16" s="53"/>
    </row>
    <row r="17" spans="1:14" ht="104.65" customHeight="1" thickBot="1" x14ac:dyDescent="0.3">
      <c r="A17" s="54"/>
      <c r="B17" s="55"/>
      <c r="C17" s="49">
        <v>2</v>
      </c>
      <c r="D17" s="56" t="s">
        <v>17</v>
      </c>
      <c r="E17" s="51"/>
      <c r="F17" s="52"/>
      <c r="G17" s="7"/>
      <c r="H17" s="7"/>
      <c r="I17" s="4"/>
      <c r="J17" s="4"/>
      <c r="K17" s="1"/>
      <c r="M17" s="53"/>
      <c r="N17" s="53"/>
    </row>
    <row r="18" spans="1:14" ht="30" customHeight="1" thickBot="1" x14ac:dyDescent="0.3">
      <c r="A18" s="33">
        <v>5</v>
      </c>
      <c r="B18" s="34">
        <f>A18/2</f>
        <v>2.5</v>
      </c>
      <c r="C18" s="35"/>
      <c r="D18" s="36" t="s">
        <v>18</v>
      </c>
      <c r="E18" s="37"/>
      <c r="F18" s="38"/>
      <c r="G18" s="7"/>
      <c r="H18" s="7"/>
      <c r="I18" s="4"/>
      <c r="J18" s="4"/>
      <c r="K18" s="1"/>
      <c r="M18" s="53"/>
      <c r="N18" s="53"/>
    </row>
    <row r="19" spans="1:14" ht="25.15" customHeight="1" x14ac:dyDescent="0.25">
      <c r="A19" s="39"/>
      <c r="B19" s="40"/>
      <c r="C19" s="35"/>
      <c r="D19" s="41" t="s">
        <v>13</v>
      </c>
      <c r="E19" s="42"/>
      <c r="F19" s="43"/>
      <c r="G19" s="7"/>
      <c r="H19" s="7"/>
      <c r="I19" s="4"/>
      <c r="J19" s="4"/>
      <c r="K19" s="1"/>
      <c r="M19" s="53"/>
      <c r="N19" s="53"/>
    </row>
    <row r="20" spans="1:14" ht="25.15" customHeight="1" x14ac:dyDescent="0.25">
      <c r="A20" s="44"/>
      <c r="B20" s="40"/>
      <c r="C20" s="35"/>
      <c r="D20" s="45" t="s">
        <v>14</v>
      </c>
      <c r="E20" s="46"/>
      <c r="F20" s="47"/>
      <c r="G20" s="7"/>
      <c r="H20" s="7"/>
      <c r="I20" s="4"/>
      <c r="J20" s="4"/>
      <c r="K20" s="1"/>
      <c r="M20" s="53"/>
      <c r="N20" s="53"/>
    </row>
    <row r="21" spans="1:14" ht="80.099999999999994" customHeight="1" thickBot="1" x14ac:dyDescent="0.3">
      <c r="A21" s="57"/>
      <c r="B21" s="55"/>
      <c r="C21" s="35">
        <v>3</v>
      </c>
      <c r="D21" s="56" t="s">
        <v>19</v>
      </c>
      <c r="E21" s="51"/>
      <c r="F21" s="51"/>
      <c r="G21" s="7"/>
      <c r="H21" s="7"/>
      <c r="I21" s="4"/>
      <c r="J21" s="4"/>
      <c r="K21" s="1"/>
    </row>
    <row r="22" spans="1:14" ht="30" customHeight="1" thickBot="1" x14ac:dyDescent="0.3">
      <c r="A22" s="33">
        <v>4</v>
      </c>
      <c r="B22" s="34">
        <f>A22/2</f>
        <v>2</v>
      </c>
      <c r="C22" s="35"/>
      <c r="D22" s="36" t="s">
        <v>20</v>
      </c>
      <c r="E22" s="37"/>
      <c r="F22" s="38"/>
      <c r="G22" s="7"/>
      <c r="H22" s="7"/>
      <c r="I22" s="4"/>
      <c r="J22" s="4"/>
      <c r="K22" s="1"/>
      <c r="M22" s="53"/>
      <c r="N22" s="53"/>
    </row>
    <row r="23" spans="1:14" ht="25.15" customHeight="1" x14ac:dyDescent="0.25">
      <c r="A23" s="39"/>
      <c r="B23" s="40"/>
      <c r="C23" s="35"/>
      <c r="D23" s="41" t="s">
        <v>13</v>
      </c>
      <c r="E23" s="42"/>
      <c r="F23" s="43"/>
      <c r="G23" s="7"/>
      <c r="H23" s="7"/>
      <c r="I23" s="4"/>
      <c r="J23" s="4"/>
      <c r="K23" s="1"/>
      <c r="M23" s="53"/>
      <c r="N23" s="53"/>
    </row>
    <row r="24" spans="1:14" ht="25.15" customHeight="1" x14ac:dyDescent="0.25">
      <c r="A24" s="44"/>
      <c r="B24" s="40"/>
      <c r="C24" s="35"/>
      <c r="D24" s="45" t="s">
        <v>14</v>
      </c>
      <c r="E24" s="46"/>
      <c r="F24" s="47"/>
      <c r="G24" s="7"/>
      <c r="H24" s="7"/>
      <c r="I24" s="4"/>
      <c r="J24" s="4"/>
      <c r="K24" s="1"/>
      <c r="M24" s="53"/>
      <c r="N24" s="53"/>
    </row>
    <row r="25" spans="1:14" ht="135.75" customHeight="1" x14ac:dyDescent="0.25">
      <c r="A25" s="57"/>
      <c r="B25" s="55"/>
      <c r="C25" s="35">
        <v>4</v>
      </c>
      <c r="D25" s="56" t="s">
        <v>21</v>
      </c>
      <c r="E25" s="51"/>
      <c r="F25" s="51"/>
      <c r="G25" s="7"/>
      <c r="H25" s="7"/>
      <c r="I25" s="4"/>
      <c r="J25" s="4"/>
      <c r="K25" s="1"/>
    </row>
    <row r="26" spans="1:14" ht="25.15" customHeight="1" x14ac:dyDescent="0.25">
      <c r="A26" s="1"/>
      <c r="B26" s="5"/>
      <c r="C26" s="9"/>
      <c r="D26" s="7"/>
      <c r="E26" s="7"/>
      <c r="F26" s="7"/>
      <c r="G26" s="7"/>
      <c r="H26" s="7"/>
      <c r="I26" s="4"/>
      <c r="J26" s="4"/>
      <c r="K26" s="1"/>
    </row>
    <row r="27" spans="1:14" ht="19.5" thickBot="1" x14ac:dyDescent="0.3">
      <c r="A27" s="58"/>
      <c r="B27" s="59"/>
      <c r="C27" s="60"/>
      <c r="D27" s="61"/>
      <c r="E27" s="61"/>
      <c r="F27" s="61"/>
      <c r="G27" s="62"/>
      <c r="H27" s="63"/>
      <c r="I27" s="62"/>
      <c r="J27" s="63"/>
      <c r="K27" s="1"/>
    </row>
    <row r="28" spans="1:14" ht="45" x14ac:dyDescent="0.5">
      <c r="A28" s="64" t="s">
        <v>2</v>
      </c>
      <c r="B28" s="59"/>
      <c r="C28" s="60"/>
      <c r="D28" s="65" t="s">
        <v>22</v>
      </c>
      <c r="E28" s="61"/>
      <c r="F28" s="61"/>
      <c r="G28" s="62"/>
      <c r="H28" s="63"/>
      <c r="I28" s="62"/>
      <c r="J28" s="63"/>
      <c r="K28" s="1"/>
    </row>
    <row r="29" spans="1:14" ht="25.5" thickBot="1" x14ac:dyDescent="0.3">
      <c r="A29" s="66">
        <f>SUM(A32,A36,)</f>
        <v>12</v>
      </c>
      <c r="B29" s="59"/>
      <c r="C29" s="60"/>
      <c r="D29" s="18"/>
      <c r="E29" s="19">
        <f>A29</f>
        <v>12</v>
      </c>
      <c r="F29" s="20" t="s">
        <v>5</v>
      </c>
      <c r="G29" s="61"/>
      <c r="H29" s="4"/>
      <c r="I29" s="61"/>
      <c r="J29" s="4"/>
      <c r="K29" s="1"/>
    </row>
    <row r="30" spans="1:14" ht="24.75" x14ac:dyDescent="0.25">
      <c r="A30" s="67"/>
      <c r="B30" s="59"/>
      <c r="C30" s="60"/>
      <c r="D30" s="68"/>
      <c r="E30" s="68"/>
      <c r="F30" s="68"/>
      <c r="G30" s="61"/>
      <c r="H30" s="4"/>
      <c r="I30" s="61"/>
      <c r="J30" s="4"/>
      <c r="K30" s="1"/>
    </row>
    <row r="31" spans="1:14" ht="68.25" thickBot="1" x14ac:dyDescent="0.3">
      <c r="A31" s="69" t="s">
        <v>6</v>
      </c>
      <c r="B31" s="70" t="s">
        <v>7</v>
      </c>
      <c r="C31" s="71" t="s">
        <v>8</v>
      </c>
      <c r="D31" s="72" t="s">
        <v>9</v>
      </c>
      <c r="E31" s="73" t="s">
        <v>10</v>
      </c>
      <c r="F31" s="74" t="s">
        <v>11</v>
      </c>
      <c r="G31" s="72" t="e">
        <f>#REF!</f>
        <v>#REF!</v>
      </c>
      <c r="H31" s="75" t="e">
        <f>H34+#REF!+#REF!+#REF!</f>
        <v>#REF!</v>
      </c>
      <c r="I31" s="72" t="e">
        <f>#REF!</f>
        <v>#REF!</v>
      </c>
      <c r="J31" s="75" t="e">
        <f>J34+#REF!+#REF!+#REF!</f>
        <v>#REF!</v>
      </c>
      <c r="K31" s="1"/>
    </row>
    <row r="32" spans="1:14" ht="39.950000000000003" customHeight="1" thickBot="1" x14ac:dyDescent="0.3">
      <c r="A32" s="76">
        <v>6</v>
      </c>
      <c r="B32" s="77">
        <f>A32/2</f>
        <v>3</v>
      </c>
      <c r="C32" s="78"/>
      <c r="D32" s="79" t="s">
        <v>23</v>
      </c>
      <c r="E32" s="80"/>
      <c r="F32" s="81"/>
      <c r="G32" s="82" t="s">
        <v>24</v>
      </c>
      <c r="H32" s="83">
        <f>SUM(H35:H35)</f>
        <v>0</v>
      </c>
      <c r="I32" s="82" t="s">
        <v>24</v>
      </c>
      <c r="J32" s="83">
        <f>SUM(J35:J35)</f>
        <v>0</v>
      </c>
      <c r="K32" s="1"/>
    </row>
    <row r="33" spans="1:11" ht="16.5" customHeight="1" outlineLevel="1" x14ac:dyDescent="0.25">
      <c r="A33" s="84"/>
      <c r="B33" s="67"/>
      <c r="C33" s="67"/>
      <c r="D33" s="85" t="s">
        <v>13</v>
      </c>
      <c r="E33" s="86"/>
      <c r="F33" s="87"/>
      <c r="G33" s="88"/>
      <c r="H33" s="89">
        <f>_xlfn.AGGREGATE(4,6,$H32,$J32)</f>
        <v>0</v>
      </c>
      <c r="I33" s="90"/>
      <c r="J33" s="89">
        <f>_xlfn.AGGREGATE(4,6,$H32,$J32)</f>
        <v>0</v>
      </c>
      <c r="K33" s="1"/>
    </row>
    <row r="34" spans="1:11" ht="15.75" customHeight="1" outlineLevel="1" x14ac:dyDescent="0.25">
      <c r="A34" s="91"/>
      <c r="B34" s="67"/>
      <c r="C34" s="67"/>
      <c r="D34" s="92" t="s">
        <v>14</v>
      </c>
      <c r="E34" s="93"/>
      <c r="F34" s="94"/>
      <c r="G34" s="95"/>
      <c r="H34" s="96">
        <f>IF(OR(($H32&gt;$B32),($J32&gt;$B32)),($A32*H32/H33),H32)</f>
        <v>0</v>
      </c>
      <c r="I34" s="97"/>
      <c r="J34" s="96">
        <f>IF(OR(($H32&gt;$B32),($J32&gt;$B32)),($A32*J32/J33),J32)</f>
        <v>0</v>
      </c>
      <c r="K34" s="1"/>
    </row>
    <row r="35" spans="1:11" ht="95.25" customHeight="1" thickBot="1" x14ac:dyDescent="0.3">
      <c r="A35" s="98"/>
      <c r="B35" s="59"/>
      <c r="C35" s="78">
        <v>5</v>
      </c>
      <c r="D35" s="99" t="s">
        <v>25</v>
      </c>
      <c r="E35" s="52"/>
      <c r="F35" s="52"/>
      <c r="G35" s="100"/>
      <c r="H35" s="101"/>
      <c r="I35" s="102"/>
      <c r="J35" s="101"/>
      <c r="K35" s="1"/>
    </row>
    <row r="36" spans="1:11" ht="39.950000000000003" customHeight="1" thickBot="1" x14ac:dyDescent="0.3">
      <c r="A36" s="76">
        <v>6</v>
      </c>
      <c r="B36" s="77">
        <f>A36/2</f>
        <v>3</v>
      </c>
      <c r="C36" s="78"/>
      <c r="D36" s="79" t="s">
        <v>26</v>
      </c>
      <c r="E36" s="80"/>
      <c r="F36" s="81"/>
      <c r="G36" s="103"/>
      <c r="H36" s="104">
        <f>SUM(H39:H39)</f>
        <v>0</v>
      </c>
      <c r="I36" s="103"/>
      <c r="J36" s="104">
        <f>SUM(J39:J39)</f>
        <v>0</v>
      </c>
      <c r="K36" s="1"/>
    </row>
    <row r="37" spans="1:11" ht="15.75" customHeight="1" outlineLevel="1" x14ac:dyDescent="0.25">
      <c r="A37" s="84"/>
      <c r="B37" s="67"/>
      <c r="C37" s="67"/>
      <c r="D37" s="85" t="s">
        <v>13</v>
      </c>
      <c r="E37" s="86"/>
      <c r="F37" s="87"/>
      <c r="G37" s="88"/>
      <c r="H37" s="89">
        <f>_xlfn.AGGREGATE(4,6,$H36,$J36)</f>
        <v>0</v>
      </c>
      <c r="I37" s="90"/>
      <c r="J37" s="89">
        <f>_xlfn.AGGREGATE(4,6,$H36,$J36)</f>
        <v>0</v>
      </c>
      <c r="K37" s="1"/>
    </row>
    <row r="38" spans="1:11" ht="16.5" customHeight="1" outlineLevel="1" x14ac:dyDescent="0.25">
      <c r="A38" s="91"/>
      <c r="B38" s="67"/>
      <c r="C38" s="67"/>
      <c r="D38" s="92" t="s">
        <v>14</v>
      </c>
      <c r="E38" s="93"/>
      <c r="F38" s="94"/>
      <c r="G38" s="95"/>
      <c r="H38" s="96">
        <f>IF(OR(($H36&gt;$B36),($J36&gt;$B36)),($A36*H36/H37),H36)</f>
        <v>0</v>
      </c>
      <c r="I38" s="97"/>
      <c r="J38" s="96">
        <f>IF(OR(($H36&gt;$B36),($J36&gt;$B36)),($A36*J36/J37),J36)</f>
        <v>0</v>
      </c>
      <c r="K38" s="1"/>
    </row>
    <row r="39" spans="1:11" ht="69.75" customHeight="1" x14ac:dyDescent="0.25">
      <c r="A39" s="105"/>
      <c r="B39" s="59"/>
      <c r="C39" s="78">
        <v>6</v>
      </c>
      <c r="D39" s="106" t="s">
        <v>27</v>
      </c>
      <c r="E39" s="51"/>
      <c r="F39" s="51"/>
      <c r="G39" s="107"/>
      <c r="H39" s="101"/>
      <c r="I39" s="107"/>
      <c r="J39" s="101"/>
      <c r="K39" s="1"/>
    </row>
    <row r="40" spans="1:11" ht="16.5" customHeight="1" x14ac:dyDescent="0.25">
      <c r="A40" s="108"/>
      <c r="B40" s="109"/>
      <c r="C40" s="110"/>
      <c r="D40" s="61"/>
      <c r="E40" s="61"/>
      <c r="F40" s="61"/>
      <c r="G40" s="62"/>
      <c r="H40" s="63"/>
      <c r="I40" s="62"/>
      <c r="J40" s="63"/>
      <c r="K40" s="1"/>
    </row>
    <row r="41" spans="1:11" ht="18.75" x14ac:dyDescent="0.25">
      <c r="A41" s="108"/>
      <c r="B41" s="109"/>
      <c r="C41" s="109"/>
      <c r="D41" s="61"/>
      <c r="E41" s="61"/>
      <c r="F41" s="61"/>
      <c r="G41" s="62"/>
      <c r="H41" s="63"/>
      <c r="I41" s="62"/>
      <c r="J41" s="63"/>
      <c r="K41" s="1"/>
    </row>
    <row r="42" spans="1:11" ht="18.75" x14ac:dyDescent="0.25">
      <c r="A42" s="108"/>
      <c r="B42" s="109"/>
      <c r="C42" s="109"/>
      <c r="D42" s="61"/>
      <c r="E42" s="61"/>
      <c r="F42" s="61"/>
      <c r="G42" s="62"/>
      <c r="H42" s="63"/>
      <c r="J42" s="63"/>
      <c r="K42" s="1"/>
    </row>
    <row r="43" spans="1:11" s="113" customFormat="1" ht="24.75" outlineLevel="1" x14ac:dyDescent="0.25">
      <c r="A43" s="108"/>
      <c r="B43" s="109"/>
      <c r="C43" s="109"/>
      <c r="D43" s="20" t="s">
        <v>28</v>
      </c>
      <c r="E43" s="20"/>
      <c r="F43" s="20"/>
      <c r="G43" s="111" t="e">
        <f>#REF!</f>
        <v>#REF!</v>
      </c>
      <c r="H43" s="112" t="e">
        <f>SUM(H46:H47)</f>
        <v>#REF!</v>
      </c>
      <c r="I43" s="111" t="e">
        <f>#REF!</f>
        <v>#REF!</v>
      </c>
      <c r="J43" s="112" t="e">
        <f>SUM(J46:J47)</f>
        <v>#REF!</v>
      </c>
      <c r="K43" s="67"/>
    </row>
    <row r="44" spans="1:11" s="113" customFormat="1" ht="24.75" outlineLevel="1" x14ac:dyDescent="0.25">
      <c r="A44" s="108"/>
      <c r="B44" s="109"/>
      <c r="C44" s="109"/>
      <c r="D44" s="114"/>
      <c r="E44" s="114"/>
      <c r="G44" s="111" t="e">
        <f>#REF!</f>
        <v>#REF!</v>
      </c>
      <c r="H44" s="20"/>
      <c r="I44" s="111" t="e">
        <f>#REF!</f>
        <v>#REF!</v>
      </c>
      <c r="J44" s="63"/>
      <c r="K44" s="67"/>
    </row>
    <row r="45" spans="1:11" s="113" customFormat="1" ht="16.5" customHeight="1" outlineLevel="1" x14ac:dyDescent="0.25">
      <c r="A45" s="108"/>
      <c r="B45" s="109"/>
      <c r="C45" s="109"/>
      <c r="D45" s="115" t="s">
        <v>29</v>
      </c>
      <c r="E45" s="115"/>
      <c r="F45" s="115"/>
      <c r="G45" s="116" t="s">
        <v>30</v>
      </c>
      <c r="H45" s="117"/>
      <c r="I45" s="117" t="s">
        <v>30</v>
      </c>
      <c r="J45" s="117"/>
      <c r="K45" s="67"/>
    </row>
    <row r="46" spans="1:11" s="113" customFormat="1" ht="15.75" outlineLevel="1" x14ac:dyDescent="0.25">
      <c r="A46" s="108"/>
      <c r="B46" s="109"/>
      <c r="C46" s="109"/>
      <c r="D46" s="118" t="s">
        <v>31</v>
      </c>
      <c r="E46" s="118"/>
      <c r="F46" s="118"/>
      <c r="G46" s="119" t="s">
        <v>32</v>
      </c>
      <c r="H46" s="120" t="e">
        <f>#REF!</f>
        <v>#REF!</v>
      </c>
      <c r="I46" s="119"/>
      <c r="J46" s="120" t="e">
        <f>#REF!</f>
        <v>#REF!</v>
      </c>
      <c r="K46" s="67"/>
    </row>
    <row r="47" spans="1:11" s="113" customFormat="1" ht="15.75" outlineLevel="1" x14ac:dyDescent="0.25">
      <c r="A47" s="108"/>
      <c r="B47" s="109"/>
      <c r="C47" s="109"/>
      <c r="D47" s="118" t="s">
        <v>33</v>
      </c>
      <c r="E47" s="118"/>
      <c r="F47" s="118"/>
      <c r="G47" s="119" t="s">
        <v>32</v>
      </c>
      <c r="H47" s="120" t="e">
        <f>H31</f>
        <v>#REF!</v>
      </c>
      <c r="I47" s="119"/>
      <c r="J47" s="120" t="e">
        <f>J31</f>
        <v>#REF!</v>
      </c>
      <c r="K47" s="67"/>
    </row>
    <row r="48" spans="1:11" s="113" customFormat="1" outlineLevel="1" x14ac:dyDescent="0.25">
      <c r="A48" s="108"/>
      <c r="B48" s="109"/>
      <c r="C48" s="109"/>
      <c r="D48" s="121"/>
      <c r="E48" s="121"/>
      <c r="F48" s="121"/>
      <c r="G48" s="122"/>
      <c r="H48" s="123"/>
      <c r="I48" s="122"/>
      <c r="J48" s="123"/>
      <c r="K48" s="67"/>
    </row>
    <row r="49" spans="1:11" s="113" customFormat="1" outlineLevel="1" x14ac:dyDescent="0.25">
      <c r="A49" s="108"/>
      <c r="B49" s="109"/>
      <c r="C49" s="109"/>
      <c r="D49" s="121"/>
      <c r="E49" s="121"/>
      <c r="F49" s="121"/>
      <c r="G49" s="122"/>
      <c r="H49" s="123"/>
      <c r="I49" s="122"/>
      <c r="J49" s="123"/>
      <c r="K49" s="67"/>
    </row>
    <row r="50" spans="1:11" ht="20.25" outlineLevel="1" x14ac:dyDescent="0.25">
      <c r="A50" s="108"/>
      <c r="B50" s="109"/>
      <c r="C50" s="109"/>
      <c r="D50" s="124" t="s">
        <v>34</v>
      </c>
      <c r="E50" s="124"/>
      <c r="F50" s="124"/>
      <c r="G50" s="62"/>
      <c r="H50" s="63"/>
      <c r="I50" s="62"/>
      <c r="J50" s="63"/>
      <c r="K50" s="1"/>
    </row>
    <row r="51" spans="1:11" ht="15.75" outlineLevel="1" thickBot="1" x14ac:dyDescent="0.3">
      <c r="A51" s="1"/>
      <c r="B51" s="125"/>
      <c r="C51" s="125"/>
      <c r="D51" s="126"/>
      <c r="E51" s="126"/>
      <c r="F51" s="126"/>
      <c r="G51" s="127"/>
      <c r="H51" s="128"/>
      <c r="I51" s="127"/>
      <c r="J51" s="128"/>
      <c r="K51" s="129"/>
    </row>
    <row r="52" spans="1:11" ht="62.25" customHeight="1" outlineLevel="1" x14ac:dyDescent="0.25">
      <c r="A52" s="1"/>
      <c r="B52" s="125"/>
      <c r="C52" s="125"/>
      <c r="D52" s="130" t="s">
        <v>35</v>
      </c>
      <c r="E52" s="131"/>
      <c r="F52" s="132"/>
      <c r="G52" s="133"/>
      <c r="H52" s="133"/>
      <c r="I52" s="133"/>
      <c r="J52" s="133"/>
      <c r="K52" s="129"/>
    </row>
    <row r="53" spans="1:11" ht="15.75" customHeight="1" outlineLevel="1" x14ac:dyDescent="0.25">
      <c r="A53" s="1"/>
      <c r="B53" s="125"/>
      <c r="C53" s="125"/>
      <c r="D53" s="134"/>
      <c r="E53" s="133"/>
      <c r="F53" s="135"/>
      <c r="G53" s="133"/>
      <c r="H53" s="133"/>
      <c r="I53" s="133"/>
      <c r="J53" s="133"/>
      <c r="K53" s="129"/>
    </row>
    <row r="54" spans="1:11" ht="37.5" customHeight="1" outlineLevel="1" x14ac:dyDescent="0.25">
      <c r="A54" s="1"/>
      <c r="B54" s="125"/>
      <c r="C54" s="125"/>
      <c r="D54" s="136" t="s">
        <v>36</v>
      </c>
      <c r="E54" s="137"/>
      <c r="F54" s="138"/>
      <c r="G54" s="139"/>
      <c r="H54" s="128"/>
      <c r="I54" s="139"/>
      <c r="J54" s="128"/>
      <c r="K54" s="129"/>
    </row>
    <row r="55" spans="1:11" ht="37.5" customHeight="1" outlineLevel="1" x14ac:dyDescent="0.25">
      <c r="A55" s="1"/>
      <c r="B55" s="125"/>
      <c r="C55" s="125"/>
      <c r="D55" s="136" t="s">
        <v>37</v>
      </c>
      <c r="E55" s="137"/>
      <c r="F55" s="138"/>
      <c r="G55" s="139"/>
      <c r="H55" s="128"/>
      <c r="I55" s="139"/>
      <c r="J55" s="128"/>
      <c r="K55" s="129"/>
    </row>
    <row r="56" spans="1:11" ht="37.5" customHeight="1" outlineLevel="1" x14ac:dyDescent="0.25">
      <c r="A56" s="1"/>
      <c r="B56" s="125"/>
      <c r="C56" s="125"/>
      <c r="D56" s="136" t="s">
        <v>38</v>
      </c>
      <c r="E56" s="137"/>
      <c r="F56" s="138"/>
      <c r="G56" s="139"/>
      <c r="H56" s="128"/>
      <c r="I56" s="139"/>
      <c r="J56" s="128"/>
      <c r="K56" s="129"/>
    </row>
    <row r="57" spans="1:11" ht="25.5" outlineLevel="1" thickBot="1" x14ac:dyDescent="0.3">
      <c r="A57" s="1"/>
      <c r="B57" s="125"/>
      <c r="C57" s="125"/>
      <c r="D57" s="140" t="s">
        <v>39</v>
      </c>
      <c r="E57" s="141"/>
      <c r="F57" s="142"/>
      <c r="G57" s="139"/>
      <c r="H57" s="128"/>
      <c r="I57" s="139"/>
      <c r="J57" s="128"/>
      <c r="K57" s="129"/>
    </row>
    <row r="58" spans="1:11" ht="25.5" outlineLevel="1" thickBot="1" x14ac:dyDescent="0.3">
      <c r="A58" s="1"/>
      <c r="B58" s="125"/>
      <c r="C58" s="125"/>
      <c r="D58" s="143"/>
      <c r="E58" s="143"/>
      <c r="F58" s="143"/>
      <c r="G58" s="139"/>
      <c r="H58" s="128"/>
      <c r="I58" s="139"/>
      <c r="J58" s="128"/>
      <c r="K58" s="129"/>
    </row>
    <row r="59" spans="1:11" ht="25.5" outlineLevel="1" thickBot="1" x14ac:dyDescent="0.3">
      <c r="A59" s="1"/>
      <c r="B59" s="125"/>
      <c r="C59" s="125"/>
      <c r="D59" s="144" t="s">
        <v>40</v>
      </c>
      <c r="E59" s="145"/>
      <c r="F59" s="146"/>
      <c r="G59" s="147"/>
      <c r="H59" s="128"/>
      <c r="I59" s="139"/>
      <c r="J59" s="128"/>
      <c r="K59" s="129"/>
    </row>
    <row r="60" spans="1:11" ht="24.75" outlineLevel="1" x14ac:dyDescent="0.25">
      <c r="A60" s="1"/>
      <c r="B60" s="125"/>
      <c r="C60" s="125"/>
      <c r="D60" s="143"/>
      <c r="E60" s="143"/>
      <c r="F60" s="143"/>
      <c r="G60" s="127"/>
      <c r="H60" s="4"/>
      <c r="I60" s="147"/>
      <c r="J60" s="4"/>
      <c r="K60" s="1"/>
    </row>
    <row r="61" spans="1:11" ht="24.75" outlineLevel="1" x14ac:dyDescent="0.25">
      <c r="A61" s="1"/>
      <c r="B61" s="125"/>
      <c r="C61" s="125"/>
      <c r="D61" s="143"/>
      <c r="E61" s="143"/>
      <c r="F61" s="143"/>
      <c r="G61" s="133"/>
      <c r="H61" s="128"/>
      <c r="I61" s="139"/>
      <c r="J61" s="128"/>
      <c r="K61" s="129"/>
    </row>
    <row r="62" spans="1:11" ht="24.75" outlineLevel="1" x14ac:dyDescent="0.25">
      <c r="A62" s="1"/>
      <c r="B62" s="125"/>
      <c r="C62" s="125"/>
      <c r="D62" s="143"/>
      <c r="E62" s="143"/>
      <c r="F62" s="143"/>
      <c r="G62" s="133"/>
      <c r="H62" s="128"/>
      <c r="I62" s="139"/>
      <c r="J62" s="128"/>
      <c r="K62" s="129"/>
    </row>
    <row r="63" spans="1:11" s="113" customFormat="1" ht="20.25" customHeight="1" outlineLevel="1" x14ac:dyDescent="0.25">
      <c r="A63" s="1"/>
      <c r="B63" s="125"/>
      <c r="C63" s="125"/>
      <c r="G63" s="139"/>
      <c r="H63" s="148"/>
      <c r="I63" s="148"/>
      <c r="J63" s="148"/>
      <c r="K63" s="149"/>
    </row>
    <row r="64" spans="1:11" s="113" customFormat="1" ht="24.75" outlineLevel="1" x14ac:dyDescent="0.25">
      <c r="A64" s="1"/>
      <c r="B64" s="125"/>
      <c r="C64" s="125"/>
      <c r="D64" s="3"/>
      <c r="E64" s="3"/>
      <c r="F64" s="3"/>
      <c r="G64" s="139"/>
      <c r="H64" s="128"/>
      <c r="I64" s="150"/>
      <c r="J64" s="128"/>
      <c r="K64" s="151"/>
    </row>
    <row r="65" spans="1:11" ht="24.75" outlineLevel="1" x14ac:dyDescent="0.25">
      <c r="A65" s="1"/>
      <c r="B65" s="125"/>
      <c r="C65" s="125"/>
      <c r="D65" s="152"/>
      <c r="E65" s="152"/>
      <c r="F65" s="152"/>
      <c r="G65" s="139"/>
      <c r="H65" s="4"/>
      <c r="I65" s="127"/>
      <c r="J65" s="128"/>
      <c r="K65" s="153"/>
    </row>
    <row r="66" spans="1:11" ht="24.75" x14ac:dyDescent="0.25">
      <c r="D66" s="155"/>
    </row>
  </sheetData>
  <mergeCells count="26">
    <mergeCell ref="D57:F57"/>
    <mergeCell ref="D59:F59"/>
    <mergeCell ref="D38:F38"/>
    <mergeCell ref="D45:F45"/>
    <mergeCell ref="D52:F52"/>
    <mergeCell ref="D54:F54"/>
    <mergeCell ref="D55:F55"/>
    <mergeCell ref="D56:F56"/>
    <mergeCell ref="D24:F24"/>
    <mergeCell ref="D32:F32"/>
    <mergeCell ref="D33:F33"/>
    <mergeCell ref="D34:F34"/>
    <mergeCell ref="D36:F36"/>
    <mergeCell ref="D37:F37"/>
    <mergeCell ref="D16:F16"/>
    <mergeCell ref="D18:F18"/>
    <mergeCell ref="D19:F19"/>
    <mergeCell ref="D20:F20"/>
    <mergeCell ref="D22:F22"/>
    <mergeCell ref="D23:F23"/>
    <mergeCell ref="C2:H2"/>
    <mergeCell ref="D10:F10"/>
    <mergeCell ref="D11:F11"/>
    <mergeCell ref="D12:F12"/>
    <mergeCell ref="D14:F14"/>
    <mergeCell ref="D15:F15"/>
  </mergeCells>
  <pageMargins left="0.70866141732283472" right="0.70866141732283472" top="0.74803149606299213" bottom="0.74803149606299213" header="0.31496062992125984" footer="0.31496062992125984"/>
  <pageSetup paperSize="9" scale="35"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showGridLines="0" topLeftCell="A20" zoomScale="69" zoomScaleNormal="85" zoomScaleSheetLayoutView="70" workbookViewId="0">
      <selection activeCell="D39" sqref="D39:J40"/>
    </sheetView>
  </sheetViews>
  <sheetFormatPr defaultColWidth="11.42578125" defaultRowHeight="15" outlineLevelRow="1" outlineLevelCol="1" x14ac:dyDescent="0.25"/>
  <cols>
    <col min="1" max="1" width="16.7109375" customWidth="1"/>
    <col min="2" max="2" width="19.140625" customWidth="1"/>
    <col min="3" max="3" width="16" style="154" customWidth="1"/>
    <col min="4" max="4" width="111.5703125" style="8" customWidth="1"/>
    <col min="5" max="5" width="40.7109375" style="8" customWidth="1"/>
    <col min="6" max="6" width="36" style="8" customWidth="1"/>
    <col min="7" max="7" width="42.28515625" style="14" hidden="1" customWidth="1" outlineLevel="1"/>
    <col min="8" max="8" width="26.7109375" style="14" hidden="1" customWidth="1" outlineLevel="1"/>
    <col min="9" max="9" width="60.42578125" style="14" hidden="1" customWidth="1" outlineLevel="1"/>
    <col min="10" max="10" width="15.7109375" style="14" hidden="1" customWidth="1" outlineLevel="1"/>
    <col min="11" max="11" width="26.7109375" customWidth="1" collapsed="1"/>
  </cols>
  <sheetData>
    <row r="1" spans="1:11" x14ac:dyDescent="0.25">
      <c r="A1" s="1"/>
      <c r="B1" s="1"/>
      <c r="C1" s="2"/>
      <c r="D1" s="3"/>
      <c r="E1" s="3"/>
      <c r="F1" s="3"/>
      <c r="G1" s="4"/>
      <c r="H1" s="4"/>
      <c r="I1" s="4"/>
      <c r="J1" s="4"/>
      <c r="K1" s="1"/>
    </row>
    <row r="2" spans="1:11" ht="34.5" customHeight="1" x14ac:dyDescent="0.25">
      <c r="A2" s="1"/>
      <c r="B2" s="5" t="s">
        <v>41</v>
      </c>
      <c r="C2" s="6" t="s">
        <v>42</v>
      </c>
      <c r="D2" s="6"/>
      <c r="E2" s="6"/>
      <c r="F2" s="6"/>
      <c r="G2" s="6"/>
      <c r="H2" s="6"/>
      <c r="I2" s="4"/>
      <c r="J2" s="4"/>
      <c r="K2" s="1"/>
    </row>
    <row r="3" spans="1:11" ht="25.15" customHeight="1" x14ac:dyDescent="0.25">
      <c r="A3" s="1"/>
      <c r="B3" s="5"/>
      <c r="C3" s="7"/>
      <c r="D3" s="7"/>
      <c r="E3" s="7"/>
      <c r="G3" s="7"/>
      <c r="H3" s="7"/>
      <c r="I3" s="4"/>
      <c r="J3" s="4"/>
      <c r="K3" s="1"/>
    </row>
    <row r="4" spans="1:11" ht="11.25" customHeight="1" x14ac:dyDescent="0.25">
      <c r="A4" s="1"/>
      <c r="B4" s="5"/>
      <c r="C4" s="9"/>
      <c r="D4" s="7"/>
      <c r="E4" s="7"/>
      <c r="F4" s="7"/>
      <c r="G4" s="7"/>
      <c r="H4" s="7"/>
      <c r="I4" s="4"/>
      <c r="J4" s="4"/>
      <c r="K4" s="1"/>
    </row>
    <row r="5" spans="1:11" ht="25.15" customHeight="1" x14ac:dyDescent="0.25">
      <c r="A5" s="1"/>
      <c r="B5" s="5"/>
      <c r="C5" s="9"/>
      <c r="D5" s="7"/>
      <c r="E5" s="7"/>
      <c r="F5" s="7"/>
      <c r="G5" s="7"/>
      <c r="H5" s="7"/>
      <c r="I5" s="4"/>
      <c r="J5" s="4"/>
      <c r="K5" s="1"/>
    </row>
    <row r="6" spans="1:11" ht="19.5" thickBot="1" x14ac:dyDescent="0.3">
      <c r="A6" s="58"/>
      <c r="B6" s="59"/>
      <c r="C6" s="60"/>
      <c r="D6" s="61"/>
      <c r="E6" s="61"/>
      <c r="F6" s="61"/>
      <c r="G6" s="62"/>
      <c r="H6" s="63"/>
      <c r="I6" s="62"/>
      <c r="J6" s="63"/>
      <c r="K6" s="1"/>
    </row>
    <row r="7" spans="1:11" ht="45" x14ac:dyDescent="0.5">
      <c r="A7" s="64" t="s">
        <v>2</v>
      </c>
      <c r="B7" s="59"/>
      <c r="C7" s="60"/>
      <c r="D7" s="65" t="s">
        <v>43</v>
      </c>
      <c r="E7" s="61"/>
      <c r="F7" s="61"/>
      <c r="G7" s="62"/>
      <c r="H7" s="63"/>
      <c r="I7" s="62"/>
      <c r="J7" s="63"/>
      <c r="K7" s="1"/>
    </row>
    <row r="8" spans="1:11" ht="25.5" thickBot="1" x14ac:dyDescent="0.3">
      <c r="A8" s="66">
        <f>SUM(A11,A15,A19,A23)</f>
        <v>28</v>
      </c>
      <c r="B8" s="59"/>
      <c r="C8" s="60"/>
      <c r="D8" s="18"/>
      <c r="E8" s="19">
        <f>A8</f>
        <v>28</v>
      </c>
      <c r="F8" s="20" t="s">
        <v>5</v>
      </c>
      <c r="G8" s="61"/>
      <c r="H8" s="4"/>
      <c r="I8" s="61"/>
      <c r="J8" s="4"/>
      <c r="K8" s="1"/>
    </row>
    <row r="9" spans="1:11" ht="24.75" x14ac:dyDescent="0.25">
      <c r="A9" s="67"/>
      <c r="B9" s="59"/>
      <c r="C9" s="60"/>
      <c r="D9" s="68"/>
      <c r="E9" s="68"/>
      <c r="F9" s="68"/>
      <c r="G9" s="61"/>
      <c r="H9" s="4"/>
      <c r="I9" s="61"/>
      <c r="J9" s="4"/>
      <c r="K9" s="1"/>
    </row>
    <row r="10" spans="1:11" ht="68.25" thickBot="1" x14ac:dyDescent="0.3">
      <c r="A10" s="69" t="s">
        <v>6</v>
      </c>
      <c r="B10" s="70" t="s">
        <v>7</v>
      </c>
      <c r="C10" s="71" t="s">
        <v>8</v>
      </c>
      <c r="D10" s="72" t="s">
        <v>9</v>
      </c>
      <c r="E10" s="73" t="s">
        <v>10</v>
      </c>
      <c r="F10" s="74" t="s">
        <v>11</v>
      </c>
      <c r="G10" s="72" t="e">
        <f>#REF!</f>
        <v>#REF!</v>
      </c>
      <c r="H10" s="75" t="e">
        <f>H13+#REF!+#REF!+#REF!</f>
        <v>#REF!</v>
      </c>
      <c r="I10" s="72" t="e">
        <f>#REF!</f>
        <v>#REF!</v>
      </c>
      <c r="J10" s="75" t="e">
        <f>J13+#REF!+#REF!+#REF!</f>
        <v>#REF!</v>
      </c>
      <c r="K10" s="1"/>
    </row>
    <row r="11" spans="1:11" ht="39.950000000000003" customHeight="1" thickBot="1" x14ac:dyDescent="0.3">
      <c r="A11" s="76">
        <v>9</v>
      </c>
      <c r="B11" s="77">
        <f>A11/2</f>
        <v>4.5</v>
      </c>
      <c r="C11" s="78"/>
      <c r="D11" s="79" t="s">
        <v>44</v>
      </c>
      <c r="E11" s="80"/>
      <c r="F11" s="81"/>
      <c r="G11" s="82" t="s">
        <v>24</v>
      </c>
      <c r="H11" s="83">
        <f>SUM(H14:H14)</f>
        <v>0</v>
      </c>
      <c r="I11" s="82" t="s">
        <v>24</v>
      </c>
      <c r="J11" s="83">
        <f>SUM(J14:J14)</f>
        <v>0</v>
      </c>
      <c r="K11" s="1"/>
    </row>
    <row r="12" spans="1:11" ht="16.5" customHeight="1" outlineLevel="1" x14ac:dyDescent="0.25">
      <c r="A12" s="84"/>
      <c r="B12" s="67"/>
      <c r="C12" s="67"/>
      <c r="D12" s="85" t="s">
        <v>13</v>
      </c>
      <c r="E12" s="86"/>
      <c r="F12" s="87"/>
      <c r="G12" s="88"/>
      <c r="H12" s="89">
        <f>_xlfn.AGGREGATE(4,6,$H11,$J11)</f>
        <v>0</v>
      </c>
      <c r="I12" s="90"/>
      <c r="J12" s="89">
        <f>_xlfn.AGGREGATE(4,6,$H11,$J11)</f>
        <v>0</v>
      </c>
      <c r="K12" s="1"/>
    </row>
    <row r="13" spans="1:11" ht="15.75" customHeight="1" outlineLevel="1" x14ac:dyDescent="0.25">
      <c r="A13" s="91"/>
      <c r="B13" s="67"/>
      <c r="C13" s="67"/>
      <c r="D13" s="92" t="s">
        <v>14</v>
      </c>
      <c r="E13" s="93"/>
      <c r="F13" s="94"/>
      <c r="G13" s="95"/>
      <c r="H13" s="96">
        <f>IF(OR(($H11&gt;$B11),($J11&gt;$B11)),($A11*H11/H12),H11)</f>
        <v>0</v>
      </c>
      <c r="I13" s="97"/>
      <c r="J13" s="96">
        <f>IF(OR(($H11&gt;$B11),($J11&gt;$B11)),($A11*J11/J12),J11)</f>
        <v>0</v>
      </c>
      <c r="K13" s="1"/>
    </row>
    <row r="14" spans="1:11" ht="81" customHeight="1" thickBot="1" x14ac:dyDescent="0.3">
      <c r="A14" s="98"/>
      <c r="B14" s="59"/>
      <c r="C14" s="78">
        <v>1</v>
      </c>
      <c r="D14" s="156" t="s">
        <v>45</v>
      </c>
      <c r="E14" s="52"/>
      <c r="F14" s="52"/>
      <c r="G14" s="100"/>
      <c r="H14" s="101"/>
      <c r="I14" s="102"/>
      <c r="J14" s="101"/>
      <c r="K14" s="1"/>
    </row>
    <row r="15" spans="1:11" ht="39.950000000000003" customHeight="1" thickBot="1" x14ac:dyDescent="0.3">
      <c r="A15" s="76">
        <v>7</v>
      </c>
      <c r="B15" s="77">
        <f>A15/2</f>
        <v>3.5</v>
      </c>
      <c r="C15" s="78"/>
      <c r="D15" s="79" t="s">
        <v>46</v>
      </c>
      <c r="E15" s="80"/>
      <c r="F15" s="81"/>
      <c r="G15" s="82"/>
      <c r="H15" s="83">
        <f>SUM(H18:H18)</f>
        <v>0</v>
      </c>
      <c r="I15" s="82"/>
      <c r="J15" s="83">
        <f>SUM(J18:J18)</f>
        <v>0</v>
      </c>
      <c r="K15" s="1"/>
    </row>
    <row r="16" spans="1:11" ht="16.5" customHeight="1" outlineLevel="1" x14ac:dyDescent="0.25">
      <c r="A16" s="84"/>
      <c r="B16" s="67"/>
      <c r="C16" s="67"/>
      <c r="D16" s="85" t="s">
        <v>13</v>
      </c>
      <c r="E16" s="86"/>
      <c r="F16" s="87"/>
      <c r="G16" s="88"/>
      <c r="H16" s="89">
        <f>_xlfn.AGGREGATE(4,6,$H15,$J15)</f>
        <v>0</v>
      </c>
      <c r="I16" s="90"/>
      <c r="J16" s="89">
        <f>_xlfn.AGGREGATE(4,6,$H15,$J15)</f>
        <v>0</v>
      </c>
      <c r="K16" s="1"/>
    </row>
    <row r="17" spans="1:11" ht="15.75" customHeight="1" outlineLevel="1" x14ac:dyDescent="0.25">
      <c r="A17" s="91"/>
      <c r="B17" s="67"/>
      <c r="C17" s="67"/>
      <c r="D17" s="92" t="s">
        <v>14</v>
      </c>
      <c r="E17" s="93"/>
      <c r="F17" s="94"/>
      <c r="G17" s="95"/>
      <c r="H17" s="96">
        <f>IF(OR(($H15&gt;$B15),($J15&gt;$B15)),($A15*H15/H16),H15)</f>
        <v>0</v>
      </c>
      <c r="I17" s="97"/>
      <c r="J17" s="96">
        <f>IF(OR(($H15&gt;$B15),($J15&gt;$B15)),($A15*J15/J16),J15)</f>
        <v>0</v>
      </c>
      <c r="K17" s="1"/>
    </row>
    <row r="18" spans="1:11" ht="88.15" customHeight="1" thickBot="1" x14ac:dyDescent="0.3">
      <c r="A18" s="98"/>
      <c r="B18" s="59"/>
      <c r="C18" s="78">
        <v>2</v>
      </c>
      <c r="D18" s="156" t="s">
        <v>47</v>
      </c>
      <c r="E18" s="52"/>
      <c r="F18" s="52"/>
      <c r="G18" s="107"/>
      <c r="H18" s="107"/>
      <c r="I18" s="107"/>
      <c r="J18" s="107"/>
      <c r="K18" s="1"/>
    </row>
    <row r="19" spans="1:11" ht="39.950000000000003" customHeight="1" thickBot="1" x14ac:dyDescent="0.3">
      <c r="A19" s="76">
        <v>7</v>
      </c>
      <c r="B19" s="77">
        <f>A19/2</f>
        <v>3.5</v>
      </c>
      <c r="C19" s="78"/>
      <c r="D19" s="79" t="s">
        <v>48</v>
      </c>
      <c r="E19" s="80"/>
      <c r="F19" s="81"/>
      <c r="G19" s="82"/>
      <c r="H19" s="83">
        <f>SUM(H22:H22)</f>
        <v>0</v>
      </c>
      <c r="I19" s="82"/>
      <c r="J19" s="83">
        <f>SUM(J22:J22)</f>
        <v>0</v>
      </c>
      <c r="K19" s="1"/>
    </row>
    <row r="20" spans="1:11" ht="16.5" customHeight="1" outlineLevel="1" x14ac:dyDescent="0.25">
      <c r="A20" s="84"/>
      <c r="B20" s="67"/>
      <c r="C20" s="67"/>
      <c r="D20" s="85" t="s">
        <v>13</v>
      </c>
      <c r="E20" s="86"/>
      <c r="F20" s="87"/>
      <c r="G20" s="88"/>
      <c r="H20" s="89">
        <f>_xlfn.AGGREGATE(4,6,$H19,$J19)</f>
        <v>0</v>
      </c>
      <c r="I20" s="90"/>
      <c r="J20" s="89">
        <f>_xlfn.AGGREGATE(4,6,$H19,$J19)</f>
        <v>0</v>
      </c>
      <c r="K20" s="1"/>
    </row>
    <row r="21" spans="1:11" ht="15.75" customHeight="1" outlineLevel="1" x14ac:dyDescent="0.25">
      <c r="A21" s="91"/>
      <c r="B21" s="67"/>
      <c r="C21" s="67"/>
      <c r="D21" s="92" t="s">
        <v>14</v>
      </c>
      <c r="E21" s="93"/>
      <c r="F21" s="94"/>
      <c r="G21" s="95"/>
      <c r="H21" s="96">
        <f>IF(OR(($H19&gt;$B19),($J19&gt;$B19)),($A19*H19/H20),H19)</f>
        <v>0</v>
      </c>
      <c r="I21" s="97"/>
      <c r="J21" s="96">
        <f>IF(OR(($H19&gt;$B19),($J19&gt;$B19)),($A19*J19/J20),J19)</f>
        <v>0</v>
      </c>
      <c r="K21" s="1"/>
    </row>
    <row r="22" spans="1:11" ht="87.4" customHeight="1" thickBot="1" x14ac:dyDescent="0.3">
      <c r="A22" s="157"/>
      <c r="B22" s="59"/>
      <c r="C22" s="78">
        <v>3</v>
      </c>
      <c r="D22" s="156" t="s">
        <v>49</v>
      </c>
      <c r="E22" s="52"/>
      <c r="F22" s="52"/>
      <c r="G22" s="107"/>
      <c r="H22" s="101"/>
      <c r="I22" s="107"/>
      <c r="J22" s="101"/>
      <c r="K22" s="1"/>
    </row>
    <row r="23" spans="1:11" ht="39.950000000000003" customHeight="1" thickBot="1" x14ac:dyDescent="0.3">
      <c r="A23" s="76">
        <v>5</v>
      </c>
      <c r="B23" s="77">
        <f>A23/2</f>
        <v>2.5</v>
      </c>
      <c r="C23" s="78"/>
      <c r="D23" s="79" t="s">
        <v>50</v>
      </c>
      <c r="E23" s="80"/>
      <c r="F23" s="81"/>
      <c r="G23" s="82"/>
      <c r="H23" s="83">
        <f>SUM(H26:H26)</f>
        <v>0</v>
      </c>
      <c r="I23" s="82"/>
      <c r="J23" s="83">
        <f>SUM(J26:J26)</f>
        <v>0</v>
      </c>
      <c r="K23" s="1"/>
    </row>
    <row r="24" spans="1:11" ht="16.5" customHeight="1" outlineLevel="1" x14ac:dyDescent="0.25">
      <c r="A24" s="84"/>
      <c r="B24" s="67"/>
      <c r="C24" s="67"/>
      <c r="D24" s="85" t="s">
        <v>13</v>
      </c>
      <c r="E24" s="86"/>
      <c r="F24" s="87"/>
      <c r="G24" s="88"/>
      <c r="H24" s="89">
        <f>_xlfn.AGGREGATE(4,6,$H23,$J23)</f>
        <v>0</v>
      </c>
      <c r="I24" s="90"/>
      <c r="J24" s="89">
        <f>_xlfn.AGGREGATE(4,6,$H23,$J23)</f>
        <v>0</v>
      </c>
      <c r="K24" s="1"/>
    </row>
    <row r="25" spans="1:11" ht="15.75" customHeight="1" outlineLevel="1" x14ac:dyDescent="0.25">
      <c r="A25" s="91"/>
      <c r="B25" s="67"/>
      <c r="C25" s="67"/>
      <c r="D25" s="92" t="s">
        <v>14</v>
      </c>
      <c r="E25" s="93"/>
      <c r="F25" s="94"/>
      <c r="G25" s="95"/>
      <c r="H25" s="96">
        <f>IF(OR(($H23&gt;$B23),($J23&gt;$B23)),($A23*H23/H24),H23)</f>
        <v>0</v>
      </c>
      <c r="I25" s="97"/>
      <c r="J25" s="96">
        <f>IF(OR(($H23&gt;$B23),($J23&gt;$B23)),($A23*J23/J24),J23)</f>
        <v>0</v>
      </c>
      <c r="K25" s="1"/>
    </row>
    <row r="26" spans="1:11" ht="51.75" customHeight="1" x14ac:dyDescent="0.25">
      <c r="A26" s="105"/>
      <c r="B26" s="59"/>
      <c r="C26" s="78">
        <v>4</v>
      </c>
      <c r="D26" s="158" t="s">
        <v>51</v>
      </c>
      <c r="E26" s="51"/>
      <c r="F26" s="51"/>
      <c r="G26" s="107"/>
      <c r="H26" s="101"/>
      <c r="I26" s="107"/>
      <c r="J26" s="101"/>
      <c r="K26" s="1"/>
    </row>
    <row r="27" spans="1:11" ht="18.75" x14ac:dyDescent="0.25">
      <c r="A27" s="108"/>
      <c r="B27" s="109"/>
      <c r="C27" s="110"/>
      <c r="D27" s="61"/>
      <c r="E27" s="61"/>
      <c r="F27" s="61"/>
      <c r="G27" s="62"/>
      <c r="H27" s="63"/>
      <c r="I27" s="62"/>
      <c r="J27" s="63"/>
      <c r="K27" s="1"/>
    </row>
    <row r="28" spans="1:11" ht="18.75" x14ac:dyDescent="0.25">
      <c r="A28" s="108"/>
      <c r="B28" s="109"/>
      <c r="C28" s="109"/>
      <c r="D28" s="61"/>
      <c r="E28" s="61"/>
      <c r="F28" s="61"/>
      <c r="G28" s="62"/>
      <c r="H28" s="63"/>
      <c r="I28" s="62"/>
      <c r="J28" s="63"/>
      <c r="K28" s="1"/>
    </row>
    <row r="29" spans="1:11" ht="18.75" x14ac:dyDescent="0.25">
      <c r="A29" s="108"/>
      <c r="B29" s="109"/>
      <c r="C29" s="109"/>
      <c r="D29" s="61"/>
      <c r="E29" s="61"/>
      <c r="F29" s="61"/>
      <c r="G29" s="62"/>
      <c r="H29" s="63"/>
      <c r="J29" s="63"/>
      <c r="K29" s="1"/>
    </row>
    <row r="30" spans="1:11" s="113" customFormat="1" ht="24.75" hidden="1" outlineLevel="1" x14ac:dyDescent="0.25">
      <c r="A30" s="108"/>
      <c r="B30" s="109"/>
      <c r="C30" s="109"/>
      <c r="D30" s="20" t="s">
        <v>28</v>
      </c>
      <c r="E30" s="20"/>
      <c r="F30" s="20"/>
      <c r="G30" s="111" t="e">
        <f>#REF!</f>
        <v>#REF!</v>
      </c>
      <c r="H30" s="112" t="e">
        <f>SUM(H33:H34)</f>
        <v>#REF!</v>
      </c>
      <c r="I30" s="111" t="e">
        <f>#REF!</f>
        <v>#REF!</v>
      </c>
      <c r="J30" s="112" t="e">
        <f>SUM(J33:J34)</f>
        <v>#REF!</v>
      </c>
      <c r="K30" s="67"/>
    </row>
    <row r="31" spans="1:11" s="113" customFormat="1" ht="24.75" hidden="1" outlineLevel="1" x14ac:dyDescent="0.25">
      <c r="A31" s="108"/>
      <c r="B31" s="109"/>
      <c r="C31" s="109"/>
      <c r="D31" s="114"/>
      <c r="E31" s="114"/>
      <c r="G31" s="111" t="e">
        <f>#REF!</f>
        <v>#REF!</v>
      </c>
      <c r="H31" s="20"/>
      <c r="I31" s="111" t="e">
        <f>#REF!</f>
        <v>#REF!</v>
      </c>
      <c r="J31" s="63"/>
      <c r="K31" s="67"/>
    </row>
    <row r="32" spans="1:11" s="113" customFormat="1" ht="31.5" hidden="1" outlineLevel="1" x14ac:dyDescent="0.25">
      <c r="A32" s="108"/>
      <c r="B32" s="109"/>
      <c r="C32" s="109"/>
      <c r="D32" s="118" t="s">
        <v>29</v>
      </c>
      <c r="E32" s="118"/>
      <c r="F32" s="118"/>
      <c r="G32" s="117" t="s">
        <v>30</v>
      </c>
      <c r="H32" s="117"/>
      <c r="I32" s="117" t="s">
        <v>30</v>
      </c>
      <c r="J32" s="117"/>
      <c r="K32" s="67"/>
    </row>
    <row r="33" spans="1:11" s="113" customFormat="1" ht="15.75" hidden="1" outlineLevel="1" x14ac:dyDescent="0.25">
      <c r="A33" s="108"/>
      <c r="B33" s="109"/>
      <c r="C33" s="109"/>
      <c r="D33" s="118" t="s">
        <v>52</v>
      </c>
      <c r="E33" s="118"/>
      <c r="F33" s="118"/>
      <c r="G33" s="119" t="s">
        <v>32</v>
      </c>
      <c r="H33" s="120" t="e">
        <f>#REF!</f>
        <v>#REF!</v>
      </c>
      <c r="I33" s="119"/>
      <c r="J33" s="120" t="e">
        <f>#REF!</f>
        <v>#REF!</v>
      </c>
      <c r="K33" s="67"/>
    </row>
    <row r="34" spans="1:11" s="113" customFormat="1" ht="15.75" hidden="1" outlineLevel="1" x14ac:dyDescent="0.25">
      <c r="A34" s="108"/>
      <c r="B34" s="109"/>
      <c r="C34" s="109"/>
      <c r="D34" s="118" t="s">
        <v>53</v>
      </c>
      <c r="E34" s="118"/>
      <c r="F34" s="118"/>
      <c r="G34" s="119" t="s">
        <v>32</v>
      </c>
      <c r="H34" s="120" t="e">
        <f>H10</f>
        <v>#REF!</v>
      </c>
      <c r="I34" s="119"/>
      <c r="J34" s="120" t="e">
        <f>J10</f>
        <v>#REF!</v>
      </c>
      <c r="K34" s="67"/>
    </row>
    <row r="35" spans="1:11" s="113" customFormat="1" hidden="1" outlineLevel="1" x14ac:dyDescent="0.25">
      <c r="A35" s="108"/>
      <c r="B35" s="109"/>
      <c r="C35" s="109"/>
      <c r="D35" s="121"/>
      <c r="E35" s="121"/>
      <c r="F35" s="121"/>
      <c r="G35" s="122"/>
      <c r="H35" s="123"/>
      <c r="I35" s="122"/>
      <c r="J35" s="123"/>
      <c r="K35" s="67"/>
    </row>
    <row r="36" spans="1:11" s="113" customFormat="1" hidden="1" outlineLevel="1" x14ac:dyDescent="0.25">
      <c r="A36" s="108"/>
      <c r="B36" s="109"/>
      <c r="C36" s="109"/>
      <c r="D36" s="121"/>
      <c r="E36" s="121"/>
      <c r="F36" s="121"/>
      <c r="G36" s="122"/>
      <c r="H36" s="123"/>
      <c r="I36" s="122"/>
      <c r="J36" s="123"/>
      <c r="K36" s="67"/>
    </row>
    <row r="37" spans="1:11" ht="20.25" hidden="1" outlineLevel="1" x14ac:dyDescent="0.25">
      <c r="A37" s="108"/>
      <c r="B37" s="109"/>
      <c r="C37" s="109"/>
      <c r="D37" s="124" t="s">
        <v>34</v>
      </c>
      <c r="E37" s="124"/>
      <c r="F37" s="124"/>
      <c r="G37" s="62"/>
      <c r="H37" s="63"/>
      <c r="I37" s="62"/>
      <c r="J37" s="63"/>
      <c r="K37" s="1"/>
    </row>
    <row r="38" spans="1:11" hidden="1" outlineLevel="1" x14ac:dyDescent="0.25">
      <c r="A38" s="1"/>
      <c r="B38" s="125"/>
      <c r="C38" s="125"/>
      <c r="D38" s="126"/>
      <c r="E38" s="126"/>
      <c r="F38" s="126"/>
      <c r="G38" s="61"/>
      <c r="H38" s="4"/>
      <c r="I38" s="61"/>
      <c r="J38" s="4"/>
      <c r="K38" s="1"/>
    </row>
    <row r="39" spans="1:11" ht="15" hidden="1" customHeight="1" outlineLevel="1" x14ac:dyDescent="0.25">
      <c r="A39" s="1"/>
      <c r="B39" s="125"/>
      <c r="C39" s="125"/>
      <c r="D39" s="130" t="s">
        <v>35</v>
      </c>
      <c r="E39" s="131"/>
      <c r="F39" s="131"/>
      <c r="G39" s="131"/>
      <c r="H39" s="131"/>
      <c r="I39" s="131"/>
      <c r="J39" s="132"/>
      <c r="K39" s="1"/>
    </row>
    <row r="40" spans="1:11" ht="23.45" hidden="1" customHeight="1" outlineLevel="1" x14ac:dyDescent="0.25">
      <c r="A40" s="1"/>
      <c r="B40" s="125"/>
      <c r="C40" s="125"/>
      <c r="D40" s="136"/>
      <c r="E40" s="159"/>
      <c r="F40" s="159"/>
      <c r="G40" s="159"/>
      <c r="H40" s="159"/>
      <c r="I40" s="159"/>
      <c r="J40" s="138"/>
      <c r="K40" s="1"/>
    </row>
    <row r="41" spans="1:11" ht="37.5" hidden="1" outlineLevel="1" x14ac:dyDescent="0.25">
      <c r="A41" s="1"/>
      <c r="B41" s="125"/>
      <c r="C41" s="125"/>
      <c r="D41" s="160" t="s">
        <v>36</v>
      </c>
      <c r="E41" s="161"/>
      <c r="F41" s="161"/>
      <c r="G41" s="147"/>
      <c r="H41" s="4"/>
      <c r="I41" s="147"/>
      <c r="J41" s="162"/>
      <c r="K41" s="1"/>
    </row>
    <row r="42" spans="1:11" ht="37.5" hidden="1" outlineLevel="1" x14ac:dyDescent="0.25">
      <c r="A42" s="1"/>
      <c r="B42" s="125"/>
      <c r="C42" s="125"/>
      <c r="D42" s="160" t="s">
        <v>37</v>
      </c>
      <c r="E42" s="161"/>
      <c r="F42" s="161"/>
      <c r="G42" s="147"/>
      <c r="H42" s="4"/>
      <c r="I42" s="147"/>
      <c r="J42" s="162"/>
      <c r="K42" s="1"/>
    </row>
    <row r="43" spans="1:11" ht="37.5" hidden="1" outlineLevel="1" x14ac:dyDescent="0.25">
      <c r="A43" s="1"/>
      <c r="B43" s="125"/>
      <c r="C43" s="125"/>
      <c r="D43" s="160" t="s">
        <v>38</v>
      </c>
      <c r="E43" s="161"/>
      <c r="F43" s="161"/>
      <c r="G43" s="147"/>
      <c r="H43" s="4"/>
      <c r="I43" s="147"/>
      <c r="J43" s="162"/>
      <c r="K43" s="1"/>
    </row>
    <row r="44" spans="1:11" ht="25.5" hidden="1" outlineLevel="1" thickBot="1" x14ac:dyDescent="0.3">
      <c r="A44" s="1"/>
      <c r="B44" s="125"/>
      <c r="C44" s="125"/>
      <c r="D44" s="163" t="s">
        <v>39</v>
      </c>
      <c r="E44" s="164"/>
      <c r="F44" s="164"/>
      <c r="G44" s="165"/>
      <c r="H44" s="166"/>
      <c r="I44" s="165"/>
      <c r="J44" s="167"/>
      <c r="K44" s="1"/>
    </row>
    <row r="45" spans="1:11" ht="24.75" hidden="1" outlineLevel="1" x14ac:dyDescent="0.25">
      <c r="A45" s="1"/>
      <c r="B45" s="125"/>
      <c r="C45" s="125"/>
      <c r="D45" s="143"/>
      <c r="E45" s="143"/>
      <c r="F45" s="143"/>
      <c r="G45" s="147"/>
      <c r="H45" s="4"/>
      <c r="I45" s="147"/>
      <c r="J45" s="4"/>
      <c r="K45" s="1"/>
    </row>
    <row r="46" spans="1:11" ht="24.75" hidden="1" outlineLevel="1" x14ac:dyDescent="0.25">
      <c r="A46" s="1"/>
      <c r="B46" s="125"/>
      <c r="C46" s="125"/>
      <c r="D46" s="143"/>
      <c r="E46" s="143"/>
      <c r="F46" s="143"/>
      <c r="G46" s="147"/>
      <c r="H46" s="4"/>
      <c r="I46" s="147"/>
      <c r="J46" s="4"/>
      <c r="K46" s="1"/>
    </row>
    <row r="47" spans="1:11" ht="24.75" hidden="1" outlineLevel="1" x14ac:dyDescent="0.25">
      <c r="A47" s="1"/>
      <c r="B47" s="125"/>
      <c r="C47" s="125"/>
      <c r="D47" s="143"/>
      <c r="E47" s="143"/>
      <c r="F47" s="143"/>
      <c r="G47" s="147"/>
      <c r="H47" s="4"/>
      <c r="I47" s="147"/>
      <c r="J47" s="4"/>
      <c r="K47" s="1"/>
    </row>
    <row r="48" spans="1:11" ht="24.75" hidden="1" outlineLevel="1" x14ac:dyDescent="0.25">
      <c r="A48" s="1"/>
      <c r="B48" s="125"/>
      <c r="C48" s="125"/>
      <c r="D48" s="143"/>
      <c r="E48" s="143"/>
      <c r="F48" s="143"/>
      <c r="G48" s="147"/>
      <c r="H48" s="4"/>
      <c r="I48" s="147"/>
      <c r="J48" s="4"/>
      <c r="K48" s="1"/>
    </row>
    <row r="49" spans="1:11" ht="24.75" hidden="1" outlineLevel="1" x14ac:dyDescent="0.25">
      <c r="A49" s="1"/>
      <c r="B49" s="125"/>
      <c r="C49" s="125"/>
      <c r="D49" s="143"/>
      <c r="E49" s="143"/>
      <c r="F49" s="143"/>
      <c r="G49" s="147"/>
      <c r="H49" s="4"/>
      <c r="I49" s="147"/>
      <c r="J49" s="4"/>
      <c r="K49" s="1"/>
    </row>
    <row r="50" spans="1:11" s="113" customFormat="1" ht="20.25" hidden="1" customHeight="1" outlineLevel="1" thickBot="1" x14ac:dyDescent="0.3">
      <c r="A50" s="1"/>
      <c r="B50" s="125"/>
      <c r="C50" s="125"/>
      <c r="D50" s="168" t="s">
        <v>54</v>
      </c>
      <c r="E50" s="169"/>
      <c r="F50" s="169"/>
      <c r="G50" s="169"/>
      <c r="H50" s="169"/>
      <c r="I50" s="169"/>
      <c r="J50" s="170"/>
      <c r="K50" s="67"/>
    </row>
    <row r="51" spans="1:11" s="113" customFormat="1" ht="20.25" hidden="1" outlineLevel="1" x14ac:dyDescent="0.25">
      <c r="A51" s="1"/>
      <c r="B51" s="125"/>
      <c r="C51" s="125"/>
      <c r="D51" s="3"/>
      <c r="E51" s="3"/>
      <c r="F51" s="3"/>
      <c r="G51" s="171"/>
      <c r="H51" s="4"/>
      <c r="I51" s="171"/>
      <c r="J51" s="4"/>
    </row>
    <row r="52" spans="1:11" ht="24.75" hidden="1" outlineLevel="1" x14ac:dyDescent="0.25">
      <c r="A52" s="1"/>
      <c r="B52" s="125"/>
      <c r="C52" s="125"/>
      <c r="D52" s="152"/>
      <c r="E52" s="152"/>
      <c r="F52" s="152"/>
      <c r="G52" s="61"/>
      <c r="H52" s="4"/>
      <c r="I52" s="61"/>
      <c r="J52" s="4"/>
    </row>
    <row r="53" spans="1:11" collapsed="1" x14ac:dyDescent="0.25"/>
    <row r="55" spans="1:11" ht="15.75" x14ac:dyDescent="0.25">
      <c r="D55" s="172" t="s">
        <v>29</v>
      </c>
      <c r="E55" s="172"/>
    </row>
    <row r="56" spans="1:11" ht="15.75" x14ac:dyDescent="0.25">
      <c r="D56" s="173" t="s">
        <v>55</v>
      </c>
    </row>
    <row r="58" spans="1:11" x14ac:dyDescent="0.25">
      <c r="D58" s="174"/>
    </row>
    <row r="59" spans="1:11" x14ac:dyDescent="0.25">
      <c r="D59" s="175"/>
    </row>
    <row r="60" spans="1:11" ht="20.25" x14ac:dyDescent="0.25">
      <c r="D60" s="176" t="s">
        <v>34</v>
      </c>
    </row>
    <row r="61" spans="1:11" ht="15.75" thickBot="1" x14ac:dyDescent="0.3">
      <c r="D61" s="177"/>
    </row>
    <row r="62" spans="1:11" ht="81.75" customHeight="1" x14ac:dyDescent="0.25">
      <c r="D62" s="178" t="s">
        <v>56</v>
      </c>
      <c r="E62" s="179"/>
    </row>
    <row r="63" spans="1:11" ht="18.75" x14ac:dyDescent="0.25">
      <c r="D63" s="180"/>
      <c r="E63" s="181"/>
    </row>
    <row r="64" spans="1:11" ht="42.75" customHeight="1" x14ac:dyDescent="0.25">
      <c r="D64" s="182" t="s">
        <v>36</v>
      </c>
      <c r="E64" s="183"/>
    </row>
    <row r="65" spans="4:6" ht="39.75" customHeight="1" x14ac:dyDescent="0.25">
      <c r="D65" s="182" t="s">
        <v>57</v>
      </c>
      <c r="E65" s="183"/>
    </row>
    <row r="66" spans="4:6" ht="39.75" customHeight="1" x14ac:dyDescent="0.25">
      <c r="D66" s="182" t="s">
        <v>58</v>
      </c>
      <c r="E66" s="183"/>
    </row>
    <row r="67" spans="4:6" ht="24" customHeight="1" thickBot="1" x14ac:dyDescent="0.3">
      <c r="D67" s="184" t="s">
        <v>39</v>
      </c>
      <c r="E67" s="185"/>
    </row>
    <row r="68" spans="4:6" ht="25.5" thickBot="1" x14ac:dyDescent="0.3">
      <c r="D68" s="155"/>
    </row>
    <row r="69" spans="4:6" ht="30" customHeight="1" thickBot="1" x14ac:dyDescent="0.3">
      <c r="D69" s="144" t="s">
        <v>40</v>
      </c>
      <c r="E69" s="145"/>
      <c r="F69" s="146"/>
    </row>
  </sheetData>
  <mergeCells count="22">
    <mergeCell ref="D65:E65"/>
    <mergeCell ref="D66:E66"/>
    <mergeCell ref="D67:E67"/>
    <mergeCell ref="D69:F69"/>
    <mergeCell ref="D25:F25"/>
    <mergeCell ref="D39:J40"/>
    <mergeCell ref="D50:J50"/>
    <mergeCell ref="D55:E55"/>
    <mergeCell ref="D62:E62"/>
    <mergeCell ref="D64:E64"/>
    <mergeCell ref="D17:F17"/>
    <mergeCell ref="D19:F19"/>
    <mergeCell ref="D20:F20"/>
    <mergeCell ref="D21:F21"/>
    <mergeCell ref="D23:F23"/>
    <mergeCell ref="D24:F24"/>
    <mergeCell ref="C2:H2"/>
    <mergeCell ref="D11:F11"/>
    <mergeCell ref="D12:F12"/>
    <mergeCell ref="D13:F13"/>
    <mergeCell ref="D15:F15"/>
    <mergeCell ref="D16:F16"/>
  </mergeCells>
  <pageMargins left="0.70866141732283472" right="0.70866141732283472" top="0.74803149606299213" bottom="0.74803149606299213" header="0.31496062992125984" footer="0.31496062992125984"/>
  <pageSetup paperSize="9" scale="35" fitToWidth="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showGridLines="0" topLeftCell="A17" zoomScale="81" zoomScaleNormal="70" zoomScaleSheetLayoutView="70" workbookViewId="0">
      <selection activeCell="D39" sqref="D39"/>
    </sheetView>
  </sheetViews>
  <sheetFormatPr defaultColWidth="11.42578125" defaultRowHeight="15" outlineLevelRow="1" outlineLevelCol="1" x14ac:dyDescent="0.25"/>
  <cols>
    <col min="1" max="1" width="16.7109375" customWidth="1"/>
    <col min="2" max="2" width="19.140625" customWidth="1"/>
    <col min="3" max="3" width="16" style="154" customWidth="1"/>
    <col min="4" max="4" width="110" style="8" customWidth="1"/>
    <col min="5" max="5" width="34" style="8" customWidth="1"/>
    <col min="6" max="6" width="36" style="8" customWidth="1"/>
    <col min="7" max="7" width="42.28515625" style="14" hidden="1" customWidth="1" outlineLevel="1"/>
    <col min="8" max="8" width="26.7109375" style="14" hidden="1" customWidth="1" outlineLevel="1"/>
    <col min="9" max="9" width="60.42578125" style="14" hidden="1" customWidth="1" outlineLevel="1"/>
    <col min="10" max="10" width="15.7109375" style="14" hidden="1" customWidth="1" outlineLevel="1"/>
    <col min="11" max="11" width="26.7109375" customWidth="1" collapsed="1"/>
  </cols>
  <sheetData>
    <row r="1" spans="1:11" x14ac:dyDescent="0.25">
      <c r="A1" s="1"/>
      <c r="B1" s="1"/>
      <c r="C1" s="2"/>
      <c r="D1" s="3"/>
      <c r="E1" s="3"/>
      <c r="F1" s="3"/>
      <c r="G1" s="4"/>
      <c r="H1" s="4"/>
      <c r="I1" s="4"/>
      <c r="J1" s="4"/>
      <c r="K1" s="1"/>
    </row>
    <row r="2" spans="1:11" ht="31.5" customHeight="1" x14ac:dyDescent="0.25">
      <c r="A2" s="1"/>
      <c r="B2" s="5" t="s">
        <v>59</v>
      </c>
      <c r="C2" s="6" t="s">
        <v>60</v>
      </c>
      <c r="D2" s="6"/>
      <c r="E2" s="6"/>
      <c r="F2" s="6"/>
      <c r="G2" s="6"/>
      <c r="H2" s="6"/>
      <c r="I2" s="4"/>
      <c r="J2" s="4"/>
      <c r="K2" s="1"/>
    </row>
    <row r="3" spans="1:11" ht="25.15" customHeight="1" x14ac:dyDescent="0.25">
      <c r="A3" s="1"/>
      <c r="B3" s="5"/>
      <c r="C3" s="7"/>
      <c r="D3" s="7"/>
      <c r="E3" s="7"/>
      <c r="F3" s="7"/>
      <c r="G3" s="7"/>
      <c r="H3" s="7"/>
      <c r="I3" s="4"/>
      <c r="J3" s="4"/>
      <c r="K3" s="1"/>
    </row>
    <row r="4" spans="1:11" ht="19.5" thickBot="1" x14ac:dyDescent="0.3">
      <c r="A4" s="186"/>
      <c r="B4" s="59"/>
      <c r="C4" s="60"/>
      <c r="D4" s="127"/>
      <c r="E4" s="127"/>
      <c r="F4" s="127"/>
      <c r="G4" s="187"/>
      <c r="H4" s="188"/>
      <c r="I4" s="187"/>
      <c r="J4" s="188"/>
      <c r="K4" s="1"/>
    </row>
    <row r="5" spans="1:11" ht="45" x14ac:dyDescent="0.5">
      <c r="A5" s="64" t="s">
        <v>2</v>
      </c>
      <c r="B5" s="59"/>
      <c r="C5" s="60"/>
      <c r="D5" s="65" t="s">
        <v>22</v>
      </c>
      <c r="E5" s="127"/>
      <c r="F5" s="127"/>
      <c r="G5" s="187"/>
      <c r="H5" s="188"/>
      <c r="I5" s="187"/>
      <c r="J5" s="188"/>
      <c r="K5" s="1"/>
    </row>
    <row r="6" spans="1:11" ht="25.5" thickBot="1" x14ac:dyDescent="0.3">
      <c r="A6" s="189">
        <f>SUM(A9,A13,A25,A17,A21)</f>
        <v>26</v>
      </c>
      <c r="B6" s="59"/>
      <c r="C6" s="60"/>
      <c r="D6" s="18" t="s">
        <v>4</v>
      </c>
      <c r="E6" s="19">
        <f>A6</f>
        <v>26</v>
      </c>
      <c r="F6" s="20" t="s">
        <v>5</v>
      </c>
      <c r="G6" s="61"/>
      <c r="H6" s="4"/>
      <c r="I6" s="61"/>
      <c r="J6" s="4"/>
      <c r="K6" s="1"/>
    </row>
    <row r="7" spans="1:11" ht="24.75" x14ac:dyDescent="0.25">
      <c r="A7" s="67"/>
      <c r="B7" s="59"/>
      <c r="C7" s="60"/>
      <c r="D7" s="68"/>
      <c r="E7" s="68"/>
      <c r="F7" s="68"/>
      <c r="G7" s="61"/>
      <c r="H7" s="4"/>
      <c r="I7" s="61"/>
      <c r="J7" s="4"/>
      <c r="K7" s="1"/>
    </row>
    <row r="8" spans="1:11" ht="68.25" thickBot="1" x14ac:dyDescent="0.3">
      <c r="A8" s="69" t="s">
        <v>6</v>
      </c>
      <c r="B8" s="70" t="s">
        <v>7</v>
      </c>
      <c r="C8" s="71" t="s">
        <v>8</v>
      </c>
      <c r="D8" s="72" t="s">
        <v>9</v>
      </c>
      <c r="E8" s="73" t="s">
        <v>61</v>
      </c>
      <c r="F8" s="74" t="s">
        <v>62</v>
      </c>
      <c r="G8" s="72" t="e">
        <f>#REF!</f>
        <v>#REF!</v>
      </c>
      <c r="H8" s="75" t="e">
        <f>H11+#REF!+#REF!+H26</f>
        <v>#REF!</v>
      </c>
      <c r="I8" s="72" t="e">
        <f>#REF!</f>
        <v>#REF!</v>
      </c>
      <c r="J8" s="75" t="e">
        <f>J11+#REF!+#REF!+J26</f>
        <v>#REF!</v>
      </c>
      <c r="K8" s="1"/>
    </row>
    <row r="9" spans="1:11" ht="39.950000000000003" customHeight="1" thickBot="1" x14ac:dyDescent="0.3">
      <c r="A9" s="76">
        <v>6</v>
      </c>
      <c r="B9" s="77">
        <f>A9/2</f>
        <v>3</v>
      </c>
      <c r="C9" s="78"/>
      <c r="D9" s="79" t="s">
        <v>23</v>
      </c>
      <c r="E9" s="80"/>
      <c r="F9" s="81"/>
      <c r="G9" s="82" t="s">
        <v>24</v>
      </c>
      <c r="H9" s="83">
        <f>SUM(H12:H12)</f>
        <v>0</v>
      </c>
      <c r="I9" s="82" t="s">
        <v>24</v>
      </c>
      <c r="J9" s="83">
        <f>SUM(J12:J12)</f>
        <v>0</v>
      </c>
      <c r="K9" s="1"/>
    </row>
    <row r="10" spans="1:11" ht="16.5" customHeight="1" outlineLevel="1" x14ac:dyDescent="0.25">
      <c r="A10" s="84"/>
      <c r="B10" s="67"/>
      <c r="C10" s="67"/>
      <c r="D10" s="85" t="s">
        <v>13</v>
      </c>
      <c r="E10" s="86"/>
      <c r="F10" s="87"/>
      <c r="G10" s="88"/>
      <c r="H10" s="89">
        <f>_xlfn.AGGREGATE(4,6,$H9,$J9)</f>
        <v>0</v>
      </c>
      <c r="I10" s="90"/>
      <c r="J10" s="89">
        <f>_xlfn.AGGREGATE(4,6,$H9,$J9)</f>
        <v>0</v>
      </c>
      <c r="K10" s="1"/>
    </row>
    <row r="11" spans="1:11" ht="15.75" customHeight="1" outlineLevel="1" x14ac:dyDescent="0.25">
      <c r="A11" s="91"/>
      <c r="B11" s="67"/>
      <c r="C11" s="67"/>
      <c r="D11" s="92" t="s">
        <v>14</v>
      </c>
      <c r="E11" s="93"/>
      <c r="F11" s="94"/>
      <c r="G11" s="95"/>
      <c r="H11" s="96">
        <f>IF(OR(($H9&gt;$B9),($J9&gt;$B9)),($A9*H9/H10),H9)</f>
        <v>0</v>
      </c>
      <c r="I11" s="97"/>
      <c r="J11" s="96">
        <f>IF(OR(($H9&gt;$B9),($J9&gt;$B9)),($A9*J9/J10),J9)</f>
        <v>0</v>
      </c>
      <c r="K11" s="1"/>
    </row>
    <row r="12" spans="1:11" ht="65.25" customHeight="1" thickBot="1" x14ac:dyDescent="0.3">
      <c r="A12" s="190"/>
      <c r="B12" s="59"/>
      <c r="C12" s="78">
        <v>1</v>
      </c>
      <c r="D12" s="191" t="s">
        <v>63</v>
      </c>
      <c r="E12" s="52"/>
      <c r="F12" s="52"/>
      <c r="G12" s="100"/>
      <c r="H12" s="101"/>
      <c r="I12" s="102"/>
      <c r="J12" s="101"/>
      <c r="K12" s="1"/>
    </row>
    <row r="13" spans="1:11" ht="39.950000000000003" customHeight="1" thickBot="1" x14ac:dyDescent="0.3">
      <c r="A13" s="76">
        <v>7</v>
      </c>
      <c r="B13" s="77">
        <f>A13/2</f>
        <v>3.5</v>
      </c>
      <c r="C13" s="78"/>
      <c r="D13" s="79" t="s">
        <v>64</v>
      </c>
      <c r="E13" s="80"/>
      <c r="F13" s="81"/>
      <c r="G13" s="82"/>
      <c r="H13" s="83">
        <f>SUM(H16:H16)</f>
        <v>0</v>
      </c>
      <c r="I13" s="82"/>
      <c r="J13" s="83">
        <f>SUM(J16:J16)</f>
        <v>0</v>
      </c>
      <c r="K13" s="1"/>
    </row>
    <row r="14" spans="1:11" ht="16.5" customHeight="1" outlineLevel="1" x14ac:dyDescent="0.25">
      <c r="A14" s="84"/>
      <c r="B14" s="67"/>
      <c r="C14" s="67"/>
      <c r="D14" s="85" t="s">
        <v>13</v>
      </c>
      <c r="E14" s="86"/>
      <c r="F14" s="87"/>
      <c r="G14" s="88"/>
      <c r="H14" s="89">
        <f>_xlfn.AGGREGATE(4,6,$H13,$J13)</f>
        <v>0</v>
      </c>
      <c r="I14" s="90"/>
      <c r="J14" s="89">
        <f>_xlfn.AGGREGATE(4,6,$H13,$J13)</f>
        <v>0</v>
      </c>
      <c r="K14" s="1"/>
    </row>
    <row r="15" spans="1:11" ht="15.75" customHeight="1" outlineLevel="1" x14ac:dyDescent="0.25">
      <c r="A15" s="91"/>
      <c r="B15" s="67"/>
      <c r="C15" s="67"/>
      <c r="D15" s="92" t="s">
        <v>14</v>
      </c>
      <c r="E15" s="93"/>
      <c r="F15" s="94"/>
      <c r="G15" s="95"/>
      <c r="H15" s="96">
        <f>IF(OR(($H13&gt;$B13),($J13&gt;$B13)),($A13*H13/H14),H13)</f>
        <v>0</v>
      </c>
      <c r="I15" s="97"/>
      <c r="J15" s="96">
        <f>IF(OR(($H13&gt;$B13),($J13&gt;$B13)),($A13*J13/J14),J13)</f>
        <v>0</v>
      </c>
      <c r="K15" s="1"/>
    </row>
    <row r="16" spans="1:11" ht="82.5" customHeight="1" thickBot="1" x14ac:dyDescent="0.3">
      <c r="A16" s="190"/>
      <c r="B16" s="59"/>
      <c r="C16" s="78">
        <v>2</v>
      </c>
      <c r="D16" s="191" t="s">
        <v>65</v>
      </c>
      <c r="E16" s="52"/>
      <c r="F16" s="52"/>
      <c r="G16" s="107"/>
      <c r="H16" s="107"/>
      <c r="I16" s="107"/>
      <c r="J16" s="107"/>
      <c r="K16" s="1"/>
    </row>
    <row r="17" spans="1:11" ht="39.950000000000003" customHeight="1" thickBot="1" x14ac:dyDescent="0.3">
      <c r="A17" s="76">
        <v>4</v>
      </c>
      <c r="B17" s="77">
        <f>A17/2</f>
        <v>2</v>
      </c>
      <c r="C17" s="78"/>
      <c r="D17" s="79" t="s">
        <v>66</v>
      </c>
      <c r="E17" s="80"/>
      <c r="F17" s="81"/>
      <c r="G17" s="82"/>
      <c r="H17" s="83">
        <f>SUM(H20:H20)</f>
        <v>0</v>
      </c>
      <c r="I17" s="82"/>
      <c r="J17" s="83">
        <f>SUM(J20:J20)</f>
        <v>0</v>
      </c>
      <c r="K17" s="1"/>
    </row>
    <row r="18" spans="1:11" ht="16.5" customHeight="1" outlineLevel="1" x14ac:dyDescent="0.25">
      <c r="A18" s="84"/>
      <c r="B18" s="67"/>
      <c r="C18" s="67"/>
      <c r="D18" s="85" t="s">
        <v>13</v>
      </c>
      <c r="E18" s="86"/>
      <c r="F18" s="87"/>
      <c r="G18" s="88"/>
      <c r="H18" s="89">
        <f>_xlfn.AGGREGATE(4,6,$H17,$J17)</f>
        <v>0</v>
      </c>
      <c r="I18" s="90"/>
      <c r="J18" s="89">
        <f>_xlfn.AGGREGATE(4,6,$H17,$J17)</f>
        <v>0</v>
      </c>
      <c r="K18" s="1"/>
    </row>
    <row r="19" spans="1:11" ht="15.75" customHeight="1" outlineLevel="1" x14ac:dyDescent="0.25">
      <c r="A19" s="91"/>
      <c r="B19" s="67"/>
      <c r="C19" s="67"/>
      <c r="D19" s="92" t="s">
        <v>14</v>
      </c>
      <c r="E19" s="93"/>
      <c r="F19" s="94"/>
      <c r="G19" s="95"/>
      <c r="H19" s="96">
        <f>IF(OR(($H17&gt;$B17),($J17&gt;$B17)),($A17*H17/H18),H17)</f>
        <v>0</v>
      </c>
      <c r="I19" s="97"/>
      <c r="J19" s="96">
        <f>IF(OR(($H17&gt;$B17),($J17&gt;$B17)),($A17*J17/J18),J17)</f>
        <v>0</v>
      </c>
      <c r="K19" s="1"/>
    </row>
    <row r="20" spans="1:11" ht="67.5" customHeight="1" thickBot="1" x14ac:dyDescent="0.3">
      <c r="A20" s="192"/>
      <c r="B20" s="59"/>
      <c r="C20" s="78">
        <v>3</v>
      </c>
      <c r="D20" s="191" t="s">
        <v>67</v>
      </c>
      <c r="E20" s="52"/>
      <c r="F20" s="52"/>
      <c r="G20" s="107"/>
      <c r="H20" s="101"/>
      <c r="I20" s="107"/>
      <c r="J20" s="101"/>
      <c r="K20" s="1"/>
    </row>
    <row r="21" spans="1:11" ht="39.950000000000003" customHeight="1" thickBot="1" x14ac:dyDescent="0.3">
      <c r="A21" s="76">
        <v>6</v>
      </c>
      <c r="B21" s="77">
        <f>A21/2</f>
        <v>3</v>
      </c>
      <c r="C21" s="78"/>
      <c r="D21" s="79" t="s">
        <v>68</v>
      </c>
      <c r="E21" s="80"/>
      <c r="F21" s="81"/>
      <c r="G21" s="82"/>
      <c r="H21" s="83">
        <f>SUM(H24:H24)</f>
        <v>0</v>
      </c>
      <c r="I21" s="82"/>
      <c r="J21" s="83">
        <f>SUM(J24:J24)</f>
        <v>0</v>
      </c>
      <c r="K21" s="1"/>
    </row>
    <row r="22" spans="1:11" ht="16.5" customHeight="1" outlineLevel="1" x14ac:dyDescent="0.25">
      <c r="A22" s="84"/>
      <c r="B22" s="67"/>
      <c r="C22" s="67"/>
      <c r="D22" s="85" t="s">
        <v>13</v>
      </c>
      <c r="E22" s="86"/>
      <c r="F22" s="87"/>
      <c r="G22" s="88"/>
      <c r="H22" s="89">
        <f>_xlfn.AGGREGATE(4,6,$H21,$J21)</f>
        <v>0</v>
      </c>
      <c r="I22" s="90"/>
      <c r="J22" s="89">
        <f>_xlfn.AGGREGATE(4,6,$H21,$J21)</f>
        <v>0</v>
      </c>
      <c r="K22" s="1"/>
    </row>
    <row r="23" spans="1:11" ht="15.75" customHeight="1" outlineLevel="1" x14ac:dyDescent="0.25">
      <c r="A23" s="91"/>
      <c r="B23" s="67"/>
      <c r="C23" s="67"/>
      <c r="D23" s="92" t="s">
        <v>14</v>
      </c>
      <c r="E23" s="93"/>
      <c r="F23" s="94"/>
      <c r="G23" s="95"/>
      <c r="H23" s="96">
        <f>IF(OR(($H21&gt;$B21),($J21&gt;$B21)),($A21*H21/H22),H21)</f>
        <v>0</v>
      </c>
      <c r="I23" s="97"/>
      <c r="J23" s="96">
        <f>IF(OR(($H21&gt;$B21),($J21&gt;$B21)),($A21*J21/J22),J21)</f>
        <v>0</v>
      </c>
      <c r="K23" s="1"/>
    </row>
    <row r="24" spans="1:11" ht="50.25" customHeight="1" thickBot="1" x14ac:dyDescent="0.3">
      <c r="A24" s="192"/>
      <c r="B24" s="59"/>
      <c r="C24" s="78">
        <v>4</v>
      </c>
      <c r="D24" s="191" t="s">
        <v>69</v>
      </c>
      <c r="E24" s="52"/>
      <c r="F24" s="52"/>
      <c r="G24" s="107"/>
      <c r="H24" s="101"/>
      <c r="I24" s="107"/>
      <c r="J24" s="101"/>
      <c r="K24" s="1"/>
    </row>
    <row r="25" spans="1:11" ht="39.950000000000003" customHeight="1" thickBot="1" x14ac:dyDescent="0.3">
      <c r="A25" s="76">
        <v>3</v>
      </c>
      <c r="B25" s="77">
        <f>A25/2</f>
        <v>1.5</v>
      </c>
      <c r="C25" s="78"/>
      <c r="D25" s="79" t="s">
        <v>70</v>
      </c>
      <c r="E25" s="80"/>
      <c r="F25" s="81"/>
      <c r="G25" s="82"/>
      <c r="H25" s="83">
        <f>SUM(H28:H28)</f>
        <v>0</v>
      </c>
      <c r="I25" s="82"/>
      <c r="J25" s="83">
        <f>SUM(J28:J28)</f>
        <v>0</v>
      </c>
      <c r="K25" s="1"/>
    </row>
    <row r="26" spans="1:11" ht="16.5" customHeight="1" outlineLevel="1" x14ac:dyDescent="0.25">
      <c r="A26" s="84"/>
      <c r="B26" s="67"/>
      <c r="C26" s="67"/>
      <c r="D26" s="85" t="s">
        <v>13</v>
      </c>
      <c r="E26" s="86"/>
      <c r="F26" s="87"/>
      <c r="G26" s="88"/>
      <c r="H26" s="89">
        <f>_xlfn.AGGREGATE(4,6,$H25,$J25)</f>
        <v>0</v>
      </c>
      <c r="I26" s="90"/>
      <c r="J26" s="89">
        <f>_xlfn.AGGREGATE(4,6,$H25,$J25)</f>
        <v>0</v>
      </c>
      <c r="K26" s="1"/>
    </row>
    <row r="27" spans="1:11" ht="15.75" customHeight="1" outlineLevel="1" x14ac:dyDescent="0.25">
      <c r="A27" s="91"/>
      <c r="B27" s="67"/>
      <c r="C27" s="67"/>
      <c r="D27" s="92" t="s">
        <v>14</v>
      </c>
      <c r="E27" s="93"/>
      <c r="F27" s="94"/>
      <c r="G27" s="95"/>
      <c r="H27" s="96">
        <f>IF(OR(($H25&gt;$B25),($J25&gt;$B25)),($A25*H25/H26),H25)</f>
        <v>0</v>
      </c>
      <c r="I27" s="97"/>
      <c r="J27" s="96">
        <f>IF(OR(($H25&gt;$B25),($J25&gt;$B25)),($A25*J25/J26),J25)</f>
        <v>0</v>
      </c>
      <c r="K27" s="1"/>
    </row>
    <row r="28" spans="1:11" ht="71.650000000000006" customHeight="1" x14ac:dyDescent="0.25">
      <c r="A28" s="193"/>
      <c r="B28" s="59"/>
      <c r="C28" s="78">
        <v>5</v>
      </c>
      <c r="D28" s="194" t="s">
        <v>71</v>
      </c>
      <c r="E28" s="51"/>
      <c r="F28" s="51"/>
      <c r="G28" s="107"/>
      <c r="H28" s="107"/>
      <c r="I28" s="107"/>
      <c r="J28" s="107"/>
      <c r="K28" s="1"/>
    </row>
    <row r="29" spans="1:11" ht="18.75" x14ac:dyDescent="0.25">
      <c r="A29" s="195"/>
      <c r="B29" s="196"/>
      <c r="C29" s="197"/>
      <c r="D29" s="127"/>
      <c r="E29" s="127"/>
      <c r="F29" s="127"/>
      <c r="G29" s="187"/>
      <c r="H29" s="188"/>
      <c r="I29" s="187"/>
      <c r="J29" s="188"/>
      <c r="K29" s="1"/>
    </row>
    <row r="30" spans="1:11" ht="18.75" x14ac:dyDescent="0.25">
      <c r="A30" s="195"/>
      <c r="B30" s="196"/>
      <c r="C30" s="196"/>
      <c r="D30" s="127"/>
      <c r="E30" s="127"/>
      <c r="F30" s="127"/>
      <c r="G30" s="187"/>
      <c r="H30" s="188"/>
      <c r="I30" s="187"/>
      <c r="J30" s="188"/>
      <c r="K30" s="1"/>
    </row>
    <row r="31" spans="1:11" ht="18.75" x14ac:dyDescent="0.25">
      <c r="A31" s="195"/>
      <c r="B31" s="196"/>
      <c r="C31" s="196"/>
      <c r="D31" s="127"/>
      <c r="E31" s="127"/>
      <c r="F31" s="127"/>
      <c r="G31" s="187"/>
      <c r="H31" s="188"/>
      <c r="J31" s="188"/>
      <c r="K31" s="1"/>
    </row>
    <row r="32" spans="1:11" s="113" customFormat="1" ht="24.75" hidden="1" outlineLevel="1" x14ac:dyDescent="0.25">
      <c r="A32" s="195"/>
      <c r="B32" s="196"/>
      <c r="C32" s="196"/>
      <c r="D32" s="20" t="s">
        <v>28</v>
      </c>
      <c r="E32" s="20"/>
      <c r="F32" s="20"/>
      <c r="G32" s="111" t="e">
        <f>#REF!</f>
        <v>#REF!</v>
      </c>
      <c r="H32" s="112" t="e">
        <f>SUM(H35:H36)</f>
        <v>#REF!</v>
      </c>
      <c r="I32" s="111" t="e">
        <f>#REF!</f>
        <v>#REF!</v>
      </c>
      <c r="J32" s="112" t="e">
        <f>SUM(J35:J36)</f>
        <v>#REF!</v>
      </c>
      <c r="K32" s="67"/>
    </row>
    <row r="33" spans="1:11" s="113" customFormat="1" ht="24.75" hidden="1" outlineLevel="1" x14ac:dyDescent="0.25">
      <c r="A33" s="195"/>
      <c r="B33" s="196"/>
      <c r="C33" s="196"/>
      <c r="D33" s="114"/>
      <c r="E33" s="114"/>
      <c r="G33" s="111" t="e">
        <f>#REF!</f>
        <v>#REF!</v>
      </c>
      <c r="H33" s="20"/>
      <c r="I33" s="111" t="e">
        <f>#REF!</f>
        <v>#REF!</v>
      </c>
      <c r="J33" s="188"/>
      <c r="K33" s="67"/>
    </row>
    <row r="34" spans="1:11" s="113" customFormat="1" ht="31.5" hidden="1" outlineLevel="1" x14ac:dyDescent="0.25">
      <c r="A34" s="195"/>
      <c r="B34" s="196"/>
      <c r="C34" s="196"/>
      <c r="D34" s="118" t="s">
        <v>29</v>
      </c>
      <c r="E34" s="118"/>
      <c r="F34" s="118"/>
      <c r="G34" s="117" t="s">
        <v>30</v>
      </c>
      <c r="H34" s="117"/>
      <c r="I34" s="117" t="s">
        <v>30</v>
      </c>
      <c r="J34" s="117"/>
      <c r="K34" s="67"/>
    </row>
    <row r="35" spans="1:11" s="113" customFormat="1" ht="15.75" hidden="1" outlineLevel="1" x14ac:dyDescent="0.25">
      <c r="A35" s="195"/>
      <c r="B35" s="196"/>
      <c r="C35" s="196"/>
      <c r="D35" s="118" t="s">
        <v>52</v>
      </c>
      <c r="E35" s="118"/>
      <c r="F35" s="118"/>
      <c r="G35" s="119" t="s">
        <v>32</v>
      </c>
      <c r="H35" s="120" t="e">
        <f>#REF!</f>
        <v>#REF!</v>
      </c>
      <c r="I35" s="119"/>
      <c r="J35" s="120" t="e">
        <f>#REF!</f>
        <v>#REF!</v>
      </c>
      <c r="K35" s="67"/>
    </row>
    <row r="36" spans="1:11" s="113" customFormat="1" ht="15.75" hidden="1" outlineLevel="1" x14ac:dyDescent="0.25">
      <c r="A36" s="195"/>
      <c r="B36" s="196"/>
      <c r="C36" s="196"/>
      <c r="D36" s="118" t="s">
        <v>53</v>
      </c>
      <c r="E36" s="118"/>
      <c r="F36" s="118"/>
      <c r="G36" s="119" t="s">
        <v>32</v>
      </c>
      <c r="H36" s="120" t="e">
        <f>H8</f>
        <v>#REF!</v>
      </c>
      <c r="I36" s="119"/>
      <c r="J36" s="120" t="e">
        <f>J8</f>
        <v>#REF!</v>
      </c>
      <c r="K36" s="67"/>
    </row>
    <row r="37" spans="1:11" s="113" customFormat="1" hidden="1" outlineLevel="1" x14ac:dyDescent="0.25">
      <c r="A37" s="195"/>
      <c r="B37" s="196"/>
      <c r="C37" s="196"/>
      <c r="D37" s="121"/>
      <c r="E37" s="121"/>
      <c r="F37" s="121"/>
      <c r="G37" s="198"/>
      <c r="H37" s="199"/>
      <c r="I37" s="198"/>
      <c r="J37" s="199"/>
      <c r="K37" s="67"/>
    </row>
    <row r="38" spans="1:11" s="113" customFormat="1" hidden="1" outlineLevel="1" x14ac:dyDescent="0.25">
      <c r="A38" s="195"/>
      <c r="B38" s="196"/>
      <c r="C38" s="196"/>
      <c r="D38" s="121"/>
      <c r="E38" s="121"/>
      <c r="F38" s="121"/>
      <c r="G38" s="198"/>
      <c r="H38" s="199"/>
      <c r="I38" s="198"/>
      <c r="J38" s="199"/>
      <c r="K38" s="67"/>
    </row>
    <row r="39" spans="1:11" ht="20.25" hidden="1" outlineLevel="1" x14ac:dyDescent="0.25">
      <c r="A39" s="195"/>
      <c r="B39" s="196"/>
      <c r="C39" s="196"/>
      <c r="D39" s="200" t="s">
        <v>34</v>
      </c>
      <c r="E39" s="200"/>
      <c r="F39" s="200"/>
      <c r="G39" s="187"/>
      <c r="H39" s="188"/>
      <c r="I39" s="187"/>
      <c r="J39" s="188"/>
      <c r="K39" s="1"/>
    </row>
    <row r="40" spans="1:11" hidden="1" outlineLevel="1" x14ac:dyDescent="0.25">
      <c r="A40" s="1"/>
      <c r="B40" s="201"/>
      <c r="C40" s="201"/>
      <c r="D40" s="202"/>
      <c r="E40" s="202"/>
      <c r="F40" s="202"/>
      <c r="G40" s="127"/>
      <c r="H40" s="128"/>
      <c r="I40" s="127"/>
      <c r="J40" s="128"/>
      <c r="K40" s="1"/>
    </row>
    <row r="41" spans="1:11" hidden="1" outlineLevel="1" x14ac:dyDescent="0.25">
      <c r="A41" s="1"/>
      <c r="B41" s="125"/>
      <c r="C41" s="125"/>
      <c r="D41" s="130" t="s">
        <v>35</v>
      </c>
      <c r="E41" s="131"/>
      <c r="F41" s="131"/>
      <c r="G41" s="131"/>
      <c r="H41" s="131"/>
      <c r="I41" s="131"/>
      <c r="J41" s="132"/>
      <c r="K41" s="1"/>
    </row>
    <row r="42" spans="1:11" ht="23.45" hidden="1" customHeight="1" outlineLevel="1" x14ac:dyDescent="0.25">
      <c r="A42" s="1"/>
      <c r="B42" s="125"/>
      <c r="C42" s="125"/>
      <c r="D42" s="136"/>
      <c r="E42" s="137"/>
      <c r="F42" s="137"/>
      <c r="G42" s="137"/>
      <c r="H42" s="137"/>
      <c r="I42" s="137"/>
      <c r="J42" s="138"/>
      <c r="K42" s="1"/>
    </row>
    <row r="43" spans="1:11" ht="37.5" hidden="1" outlineLevel="1" x14ac:dyDescent="0.25">
      <c r="A43" s="1"/>
      <c r="B43" s="125"/>
      <c r="C43" s="125"/>
      <c r="D43" s="160" t="s">
        <v>36</v>
      </c>
      <c r="E43" s="203"/>
      <c r="F43" s="203"/>
      <c r="G43" s="139"/>
      <c r="H43" s="128"/>
      <c r="I43" s="139"/>
      <c r="J43" s="162"/>
      <c r="K43" s="1"/>
    </row>
    <row r="44" spans="1:11" ht="37.5" hidden="1" outlineLevel="1" x14ac:dyDescent="0.25">
      <c r="A44" s="1"/>
      <c r="B44" s="125"/>
      <c r="C44" s="125"/>
      <c r="D44" s="160" t="s">
        <v>37</v>
      </c>
      <c r="E44" s="203"/>
      <c r="F44" s="203"/>
      <c r="G44" s="139"/>
      <c r="H44" s="128"/>
      <c r="I44" s="139"/>
      <c r="J44" s="162"/>
      <c r="K44" s="1"/>
    </row>
    <row r="45" spans="1:11" ht="37.5" hidden="1" outlineLevel="1" x14ac:dyDescent="0.25">
      <c r="A45" s="1"/>
      <c r="B45" s="125"/>
      <c r="C45" s="125"/>
      <c r="D45" s="160" t="s">
        <v>38</v>
      </c>
      <c r="E45" s="203"/>
      <c r="F45" s="203"/>
      <c r="G45" s="139"/>
      <c r="H45" s="128"/>
      <c r="I45" s="139"/>
      <c r="J45" s="162"/>
      <c r="K45" s="1"/>
    </row>
    <row r="46" spans="1:11" ht="25.5" hidden="1" outlineLevel="1" thickBot="1" x14ac:dyDescent="0.3">
      <c r="A46" s="1"/>
      <c r="B46" s="125"/>
      <c r="C46" s="125"/>
      <c r="D46" s="163" t="s">
        <v>39</v>
      </c>
      <c r="E46" s="164"/>
      <c r="F46" s="164"/>
      <c r="G46" s="165"/>
      <c r="H46" s="166"/>
      <c r="I46" s="165"/>
      <c r="J46" s="167"/>
      <c r="K46" s="1"/>
    </row>
    <row r="47" spans="1:11" ht="24.75" hidden="1" outlineLevel="1" x14ac:dyDescent="0.25">
      <c r="A47" s="1"/>
      <c r="B47" s="125"/>
      <c r="C47" s="125"/>
      <c r="D47" s="143"/>
      <c r="E47" s="143"/>
      <c r="F47" s="143"/>
      <c r="G47" s="147"/>
      <c r="H47" s="4"/>
      <c r="I47" s="147"/>
      <c r="J47" s="4"/>
      <c r="K47" s="1"/>
    </row>
    <row r="48" spans="1:11" ht="24.75" hidden="1" outlineLevel="1" x14ac:dyDescent="0.25">
      <c r="A48" s="1"/>
      <c r="B48" s="125"/>
      <c r="C48" s="125"/>
      <c r="D48" s="143"/>
      <c r="E48" s="143"/>
      <c r="F48" s="143"/>
      <c r="G48" s="147"/>
      <c r="H48" s="4"/>
      <c r="I48" s="147"/>
      <c r="J48" s="4"/>
      <c r="K48" s="1"/>
    </row>
    <row r="49" spans="1:11" ht="24.75" hidden="1" outlineLevel="1" x14ac:dyDescent="0.25">
      <c r="A49" s="1"/>
      <c r="B49" s="125"/>
      <c r="C49" s="125"/>
      <c r="D49" s="143"/>
      <c r="E49" s="143"/>
      <c r="F49" s="143"/>
      <c r="G49" s="147"/>
      <c r="H49" s="4"/>
      <c r="I49" s="147"/>
      <c r="J49" s="4"/>
      <c r="K49" s="1"/>
    </row>
    <row r="50" spans="1:11" ht="24.75" hidden="1" outlineLevel="1" x14ac:dyDescent="0.25">
      <c r="A50" s="1"/>
      <c r="B50" s="125"/>
      <c r="C50" s="125"/>
      <c r="D50" s="143"/>
      <c r="E50" s="143"/>
      <c r="F50" s="143"/>
      <c r="G50" s="147"/>
      <c r="H50" s="4"/>
      <c r="I50" s="147"/>
      <c r="J50" s="4"/>
      <c r="K50" s="1"/>
    </row>
    <row r="51" spans="1:11" ht="24.75" hidden="1" outlineLevel="1" x14ac:dyDescent="0.25">
      <c r="A51" s="1"/>
      <c r="B51" s="125"/>
      <c r="C51" s="125"/>
      <c r="D51" s="143"/>
      <c r="E51" s="143"/>
      <c r="F51" s="143"/>
      <c r="G51" s="147"/>
      <c r="H51" s="4"/>
      <c r="I51" s="147"/>
      <c r="J51" s="4"/>
      <c r="K51" s="1"/>
    </row>
    <row r="52" spans="1:11" s="113" customFormat="1" ht="20.25" hidden="1" outlineLevel="1" thickBot="1" x14ac:dyDescent="0.3">
      <c r="A52" s="1"/>
      <c r="B52" s="125"/>
      <c r="C52" s="125"/>
      <c r="D52" s="168" t="s">
        <v>54</v>
      </c>
      <c r="E52" s="169"/>
      <c r="F52" s="169"/>
      <c r="G52" s="169"/>
      <c r="H52" s="169"/>
      <c r="I52" s="169"/>
      <c r="J52" s="170"/>
      <c r="K52" s="67"/>
    </row>
    <row r="53" spans="1:11" s="113" customFormat="1" ht="20.25" hidden="1" outlineLevel="1" x14ac:dyDescent="0.25">
      <c r="A53" s="1"/>
      <c r="B53" s="125"/>
      <c r="C53" s="125"/>
      <c r="D53" s="3"/>
      <c r="E53" s="3"/>
      <c r="F53" s="3"/>
      <c r="G53" s="171"/>
      <c r="H53" s="4"/>
      <c r="I53" s="171"/>
      <c r="J53" s="4"/>
    </row>
    <row r="54" spans="1:11" ht="24.75" hidden="1" outlineLevel="1" x14ac:dyDescent="0.25">
      <c r="A54" s="1"/>
      <c r="B54" s="125"/>
      <c r="C54" s="125"/>
      <c r="D54" s="152"/>
      <c r="E54" s="152"/>
      <c r="F54" s="152"/>
      <c r="G54" s="61"/>
      <c r="H54" s="4"/>
      <c r="I54" s="61"/>
      <c r="J54" s="4"/>
    </row>
    <row r="55" spans="1:11" ht="15.75" collapsed="1" x14ac:dyDescent="0.25">
      <c r="D55" s="172" t="s">
        <v>29</v>
      </c>
      <c r="E55" s="172"/>
    </row>
    <row r="56" spans="1:11" ht="15.75" x14ac:dyDescent="0.25">
      <c r="D56" s="173" t="s">
        <v>72</v>
      </c>
    </row>
    <row r="58" spans="1:11" x14ac:dyDescent="0.25">
      <c r="D58" s="174"/>
    </row>
    <row r="59" spans="1:11" x14ac:dyDescent="0.25">
      <c r="D59" s="175"/>
    </row>
    <row r="60" spans="1:11" ht="20.25" x14ac:dyDescent="0.25">
      <c r="D60" s="176" t="s">
        <v>34</v>
      </c>
    </row>
    <row r="61" spans="1:11" ht="15.75" thickBot="1" x14ac:dyDescent="0.3">
      <c r="D61" s="177"/>
    </row>
    <row r="62" spans="1:11" ht="18.75" x14ac:dyDescent="0.25">
      <c r="D62" s="178" t="s">
        <v>56</v>
      </c>
      <c r="E62" s="179"/>
    </row>
    <row r="63" spans="1:11" ht="18.75" x14ac:dyDescent="0.25">
      <c r="D63" s="180"/>
      <c r="E63" s="181"/>
    </row>
    <row r="64" spans="1:11" ht="18.75" x14ac:dyDescent="0.25">
      <c r="D64" s="182" t="s">
        <v>36</v>
      </c>
      <c r="E64" s="183"/>
    </row>
    <row r="65" spans="4:6" ht="18.75" x14ac:dyDescent="0.25">
      <c r="D65" s="182" t="s">
        <v>57</v>
      </c>
      <c r="E65" s="183"/>
    </row>
    <row r="66" spans="4:6" ht="18.75" x14ac:dyDescent="0.25">
      <c r="D66" s="182" t="s">
        <v>58</v>
      </c>
      <c r="E66" s="183"/>
    </row>
    <row r="67" spans="4:6" ht="19.5" thickBot="1" x14ac:dyDescent="0.3">
      <c r="D67" s="184" t="s">
        <v>39</v>
      </c>
      <c r="E67" s="185"/>
    </row>
    <row r="68" spans="4:6" ht="25.5" thickBot="1" x14ac:dyDescent="0.3">
      <c r="D68" s="155"/>
    </row>
    <row r="69" spans="4:6" ht="20.25" thickBot="1" x14ac:dyDescent="0.3">
      <c r="D69" s="144" t="s">
        <v>73</v>
      </c>
      <c r="E69" s="145"/>
      <c r="F69" s="146"/>
    </row>
  </sheetData>
  <mergeCells count="25">
    <mergeCell ref="D69:F69"/>
    <mergeCell ref="D55:E55"/>
    <mergeCell ref="D62:E62"/>
    <mergeCell ref="D64:E64"/>
    <mergeCell ref="D65:E65"/>
    <mergeCell ref="D66:E66"/>
    <mergeCell ref="D67:E67"/>
    <mergeCell ref="D23:F23"/>
    <mergeCell ref="D25:F25"/>
    <mergeCell ref="D26:F26"/>
    <mergeCell ref="D27:F27"/>
    <mergeCell ref="D41:J42"/>
    <mergeCell ref="D52:J52"/>
    <mergeCell ref="D15:F15"/>
    <mergeCell ref="D17:F17"/>
    <mergeCell ref="D18:F18"/>
    <mergeCell ref="D19:F19"/>
    <mergeCell ref="D21:F21"/>
    <mergeCell ref="D22:F22"/>
    <mergeCell ref="C2:H2"/>
    <mergeCell ref="D9:F9"/>
    <mergeCell ref="D10:F10"/>
    <mergeCell ref="D11:F11"/>
    <mergeCell ref="D13:F13"/>
    <mergeCell ref="D14:F14"/>
  </mergeCells>
  <pageMargins left="0.70866141732283472" right="0.70866141732283472" top="0.74803149606299213" bottom="0.74803149606299213" header="0.31496062992125984" footer="0.31496062992125984"/>
  <pageSetup paperSize="9" scale="35" fitToWidth="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topLeftCell="A13" zoomScale="70" zoomScaleNormal="70" zoomScaleSheetLayoutView="70" workbookViewId="0">
      <selection activeCell="D39" sqref="D39"/>
    </sheetView>
  </sheetViews>
  <sheetFormatPr defaultColWidth="11.42578125" defaultRowHeight="15" outlineLevelRow="1" outlineLevelCol="1" x14ac:dyDescent="0.25"/>
  <cols>
    <col min="1" max="1" width="16.7109375" customWidth="1"/>
    <col min="2" max="2" width="19.140625" customWidth="1"/>
    <col min="3" max="3" width="16" style="154" customWidth="1"/>
    <col min="4" max="4" width="110" style="8" customWidth="1"/>
    <col min="5" max="5" width="40.5703125" style="8" customWidth="1"/>
    <col min="6" max="6" width="36" style="8" customWidth="1"/>
    <col min="7" max="7" width="42.28515625" style="14" hidden="1" customWidth="1" outlineLevel="1"/>
    <col min="8" max="8" width="26.7109375" style="14" hidden="1" customWidth="1" outlineLevel="1"/>
    <col min="9" max="9" width="60.42578125" style="14" hidden="1" customWidth="1" outlineLevel="1"/>
    <col min="10" max="10" width="15.7109375" style="14" hidden="1" customWidth="1" outlineLevel="1"/>
    <col min="11" max="11" width="26.7109375" customWidth="1" collapsed="1"/>
  </cols>
  <sheetData>
    <row r="1" spans="1:14" x14ac:dyDescent="0.25">
      <c r="A1" s="1"/>
      <c r="B1" s="1"/>
      <c r="C1" s="2"/>
      <c r="D1" s="3"/>
      <c r="E1" s="3"/>
      <c r="F1" s="3"/>
      <c r="G1" s="4"/>
      <c r="H1" s="4"/>
      <c r="I1" s="4"/>
      <c r="J1" s="4"/>
      <c r="K1" s="1"/>
    </row>
    <row r="2" spans="1:14" ht="27.75" customHeight="1" x14ac:dyDescent="0.25">
      <c r="A2" s="1"/>
      <c r="B2" s="5" t="s">
        <v>74</v>
      </c>
      <c r="C2" s="6" t="s">
        <v>75</v>
      </c>
      <c r="D2" s="6"/>
      <c r="E2" s="6"/>
      <c r="F2" s="6"/>
      <c r="G2" s="6"/>
      <c r="H2" s="6"/>
      <c r="I2" s="4"/>
      <c r="J2" s="4"/>
      <c r="K2" s="1"/>
    </row>
    <row r="3" spans="1:14" ht="25.15" customHeight="1" x14ac:dyDescent="0.25">
      <c r="A3" s="1"/>
      <c r="B3" s="5"/>
      <c r="C3" s="7"/>
      <c r="D3" s="7"/>
      <c r="E3" s="7"/>
      <c r="G3" s="7"/>
      <c r="H3" s="7"/>
      <c r="I3" s="4"/>
      <c r="J3" s="4"/>
      <c r="K3" s="1"/>
    </row>
    <row r="4" spans="1:14" ht="25.15" customHeight="1" thickBot="1" x14ac:dyDescent="0.3">
      <c r="A4" s="1"/>
      <c r="B4" s="5"/>
      <c r="C4" s="9"/>
      <c r="D4" s="7"/>
      <c r="E4" s="7"/>
      <c r="F4" s="7"/>
      <c r="G4" s="7"/>
      <c r="H4" s="7"/>
      <c r="I4" s="4"/>
      <c r="J4" s="4"/>
      <c r="K4" s="1"/>
    </row>
    <row r="5" spans="1:14" ht="45" x14ac:dyDescent="0.5">
      <c r="A5" s="10" t="s">
        <v>2</v>
      </c>
      <c r="B5" s="11"/>
      <c r="C5" s="11"/>
      <c r="D5" s="12" t="s">
        <v>3</v>
      </c>
      <c r="E5" s="13"/>
      <c r="F5" s="13"/>
    </row>
    <row r="6" spans="1:14" ht="25.15" customHeight="1" thickBot="1" x14ac:dyDescent="0.55000000000000004">
      <c r="A6" s="15">
        <f>SUM(A10:A25)</f>
        <v>18</v>
      </c>
      <c r="B6" s="16"/>
      <c r="C6" s="17"/>
      <c r="D6" s="18" t="s">
        <v>4</v>
      </c>
      <c r="E6" s="19">
        <f>A6</f>
        <v>18</v>
      </c>
      <c r="F6" s="20" t="s">
        <v>5</v>
      </c>
      <c r="G6" s="7"/>
      <c r="H6" s="7"/>
      <c r="I6" s="4"/>
      <c r="J6" s="4"/>
      <c r="K6" s="1"/>
    </row>
    <row r="7" spans="1:14" ht="25.15" customHeight="1" x14ac:dyDescent="0.25">
      <c r="A7" s="16"/>
      <c r="B7" s="16"/>
      <c r="C7" s="17"/>
      <c r="D7" s="21"/>
      <c r="E7" s="22"/>
      <c r="F7" s="23"/>
      <c r="G7" s="7"/>
      <c r="H7" s="7"/>
      <c r="I7" s="4"/>
      <c r="J7" s="4"/>
      <c r="K7" s="1"/>
    </row>
    <row r="8" spans="1:14" ht="25.15" customHeight="1" x14ac:dyDescent="0.25">
      <c r="A8" s="16"/>
      <c r="B8" s="24"/>
      <c r="C8" s="25"/>
      <c r="D8" s="23"/>
      <c r="E8" s="26"/>
      <c r="F8" s="26"/>
      <c r="G8" s="7"/>
      <c r="H8" s="7"/>
      <c r="I8" s="4"/>
      <c r="J8" s="4"/>
      <c r="K8" s="1"/>
    </row>
    <row r="9" spans="1:14" ht="39.950000000000003" customHeight="1" thickBot="1" x14ac:dyDescent="0.3">
      <c r="A9" s="27" t="s">
        <v>6</v>
      </c>
      <c r="B9" s="28" t="s">
        <v>7</v>
      </c>
      <c r="C9" s="29" t="s">
        <v>8</v>
      </c>
      <c r="D9" s="30" t="s">
        <v>9</v>
      </c>
      <c r="E9" s="31" t="s">
        <v>10</v>
      </c>
      <c r="F9" s="32" t="s">
        <v>11</v>
      </c>
      <c r="G9" s="7"/>
      <c r="H9" s="7"/>
      <c r="I9" s="4"/>
      <c r="J9" s="4"/>
      <c r="K9" s="1"/>
    </row>
    <row r="10" spans="1:14" ht="30" customHeight="1" thickBot="1" x14ac:dyDescent="0.3">
      <c r="A10" s="33">
        <v>6</v>
      </c>
      <c r="B10" s="34">
        <f>A10/2</f>
        <v>3</v>
      </c>
      <c r="C10" s="35"/>
      <c r="D10" s="36" t="s">
        <v>76</v>
      </c>
      <c r="E10" s="37"/>
      <c r="F10" s="38"/>
      <c r="G10" s="7"/>
      <c r="H10" s="7"/>
      <c r="I10" s="4"/>
      <c r="J10" s="4"/>
      <c r="K10" s="1"/>
    </row>
    <row r="11" spans="1:14" ht="25.15" customHeight="1" x14ac:dyDescent="0.25">
      <c r="A11" s="39"/>
      <c r="B11" s="40"/>
      <c r="C11" s="40"/>
      <c r="D11" s="41" t="s">
        <v>13</v>
      </c>
      <c r="E11" s="42"/>
      <c r="F11" s="43"/>
      <c r="G11" s="7"/>
      <c r="H11" s="7"/>
      <c r="I11" s="4"/>
      <c r="J11" s="4"/>
      <c r="K11" s="1"/>
    </row>
    <row r="12" spans="1:14" ht="25.15" customHeight="1" x14ac:dyDescent="0.25">
      <c r="A12" s="44"/>
      <c r="B12" s="40"/>
      <c r="C12" s="40"/>
      <c r="D12" s="45" t="s">
        <v>14</v>
      </c>
      <c r="E12" s="46"/>
      <c r="F12" s="47"/>
      <c r="G12" s="7"/>
      <c r="H12" s="7"/>
      <c r="I12" s="4"/>
      <c r="J12" s="4"/>
      <c r="K12" s="1"/>
    </row>
    <row r="13" spans="1:14" ht="109.5" customHeight="1" thickBot="1" x14ac:dyDescent="0.3">
      <c r="A13" s="48"/>
      <c r="B13" s="40"/>
      <c r="C13" s="49">
        <v>1</v>
      </c>
      <c r="D13" s="50" t="s">
        <v>77</v>
      </c>
      <c r="E13" s="51"/>
      <c r="F13" s="52"/>
      <c r="G13" s="7"/>
      <c r="H13" s="7"/>
      <c r="I13" s="4"/>
      <c r="J13" s="4"/>
      <c r="K13" s="1"/>
      <c r="M13" s="53"/>
      <c r="N13" s="53"/>
    </row>
    <row r="14" spans="1:14" ht="30" customHeight="1" thickBot="1" x14ac:dyDescent="0.3">
      <c r="A14" s="33">
        <v>4</v>
      </c>
      <c r="B14" s="34">
        <f>A14/2</f>
        <v>2</v>
      </c>
      <c r="C14" s="35"/>
      <c r="D14" s="36" t="s">
        <v>78</v>
      </c>
      <c r="E14" s="37"/>
      <c r="F14" s="38"/>
      <c r="G14" s="7"/>
      <c r="H14" s="7"/>
      <c r="I14" s="4"/>
      <c r="J14" s="4"/>
      <c r="K14" s="1"/>
    </row>
    <row r="15" spans="1:14" ht="25.15" customHeight="1" x14ac:dyDescent="0.25">
      <c r="A15" s="39"/>
      <c r="B15" s="40"/>
      <c r="C15" s="40"/>
      <c r="D15" s="41" t="s">
        <v>13</v>
      </c>
      <c r="E15" s="42"/>
      <c r="F15" s="43"/>
      <c r="G15" s="7"/>
      <c r="H15" s="7"/>
      <c r="I15" s="4"/>
      <c r="J15" s="4"/>
      <c r="K15" s="1"/>
    </row>
    <row r="16" spans="1:14" ht="25.15" customHeight="1" x14ac:dyDescent="0.25">
      <c r="A16" s="44"/>
      <c r="B16" s="40"/>
      <c r="C16" s="40"/>
      <c r="D16" s="45" t="s">
        <v>14</v>
      </c>
      <c r="E16" s="46"/>
      <c r="F16" s="47"/>
      <c r="G16" s="7"/>
      <c r="H16" s="7"/>
      <c r="I16" s="4"/>
      <c r="J16" s="4"/>
      <c r="K16" s="1"/>
    </row>
    <row r="17" spans="1:14" ht="84.75" customHeight="1" thickBot="1" x14ac:dyDescent="0.3">
      <c r="A17" s="54"/>
      <c r="B17" s="55"/>
      <c r="C17" s="49">
        <v>2</v>
      </c>
      <c r="D17" s="56" t="s">
        <v>79</v>
      </c>
      <c r="E17" s="51"/>
      <c r="F17" s="52"/>
      <c r="G17" s="7"/>
      <c r="H17" s="7"/>
      <c r="I17" s="4"/>
      <c r="J17" s="4"/>
      <c r="K17" s="1"/>
      <c r="M17" s="53"/>
      <c r="N17" s="53"/>
    </row>
    <row r="18" spans="1:14" ht="30" customHeight="1" thickBot="1" x14ac:dyDescent="0.3">
      <c r="A18" s="33">
        <v>5</v>
      </c>
      <c r="B18" s="34">
        <f>A18/2</f>
        <v>2.5</v>
      </c>
      <c r="C18" s="35"/>
      <c r="D18" s="36" t="s">
        <v>80</v>
      </c>
      <c r="E18" s="37"/>
      <c r="F18" s="38"/>
      <c r="G18" s="7"/>
      <c r="H18" s="7"/>
      <c r="I18" s="4"/>
      <c r="J18" s="4"/>
      <c r="K18" s="1"/>
    </row>
    <row r="19" spans="1:14" ht="25.15" customHeight="1" x14ac:dyDescent="0.25">
      <c r="A19" s="39"/>
      <c r="B19" s="40"/>
      <c r="C19" s="40"/>
      <c r="D19" s="41" t="s">
        <v>13</v>
      </c>
      <c r="E19" s="42"/>
      <c r="F19" s="43"/>
      <c r="G19" s="7"/>
      <c r="H19" s="7"/>
      <c r="I19" s="4"/>
      <c r="J19" s="4"/>
      <c r="K19" s="1"/>
    </row>
    <row r="20" spans="1:14" ht="25.15" customHeight="1" x14ac:dyDescent="0.25">
      <c r="A20" s="44"/>
      <c r="B20" s="40"/>
      <c r="C20" s="40"/>
      <c r="D20" s="45" t="s">
        <v>14</v>
      </c>
      <c r="E20" s="46"/>
      <c r="F20" s="47"/>
      <c r="G20" s="7"/>
      <c r="H20" s="7"/>
      <c r="I20" s="4"/>
      <c r="J20" s="4"/>
      <c r="K20" s="1"/>
    </row>
    <row r="21" spans="1:14" ht="117" customHeight="1" thickBot="1" x14ac:dyDescent="0.3">
      <c r="A21" s="57"/>
      <c r="B21" s="55"/>
      <c r="C21" s="35">
        <v>3</v>
      </c>
      <c r="D21" s="56" t="s">
        <v>81</v>
      </c>
      <c r="E21" s="51"/>
      <c r="F21" s="51"/>
      <c r="G21" s="7"/>
      <c r="H21" s="7"/>
      <c r="I21" s="4"/>
      <c r="J21" s="4"/>
      <c r="K21" s="1"/>
    </row>
    <row r="22" spans="1:14" ht="30" customHeight="1" thickBot="1" x14ac:dyDescent="0.3">
      <c r="A22" s="33">
        <v>3</v>
      </c>
      <c r="B22" s="34">
        <f>A22/2</f>
        <v>1.5</v>
      </c>
      <c r="C22" s="35"/>
      <c r="D22" s="36" t="s">
        <v>82</v>
      </c>
      <c r="E22" s="37"/>
      <c r="F22" s="38"/>
      <c r="G22" s="7"/>
      <c r="H22" s="7"/>
      <c r="I22" s="4"/>
      <c r="J22" s="4"/>
      <c r="K22" s="1"/>
    </row>
    <row r="23" spans="1:14" ht="25.15" customHeight="1" x14ac:dyDescent="0.25">
      <c r="A23" s="39"/>
      <c r="B23" s="40"/>
      <c r="C23" s="40"/>
      <c r="D23" s="41" t="s">
        <v>13</v>
      </c>
      <c r="E23" s="42"/>
      <c r="F23" s="43"/>
      <c r="G23" s="7"/>
      <c r="H23" s="7"/>
      <c r="I23" s="4"/>
      <c r="J23" s="4"/>
      <c r="K23" s="1"/>
    </row>
    <row r="24" spans="1:14" ht="25.15" customHeight="1" x14ac:dyDescent="0.25">
      <c r="A24" s="44"/>
      <c r="B24" s="40"/>
      <c r="C24" s="40"/>
      <c r="D24" s="45" t="s">
        <v>14</v>
      </c>
      <c r="E24" s="46"/>
      <c r="F24" s="47"/>
      <c r="G24" s="7"/>
      <c r="H24" s="7"/>
      <c r="I24" s="4"/>
      <c r="J24" s="4"/>
      <c r="K24" s="1"/>
    </row>
    <row r="25" spans="1:14" ht="93.75" customHeight="1" x14ac:dyDescent="0.25">
      <c r="A25" s="57"/>
      <c r="B25" s="55"/>
      <c r="C25" s="35">
        <v>4</v>
      </c>
      <c r="D25" s="56" t="s">
        <v>83</v>
      </c>
      <c r="E25" s="51"/>
      <c r="F25" s="51"/>
      <c r="G25" s="7"/>
      <c r="H25" s="7"/>
      <c r="I25" s="4"/>
      <c r="J25" s="4"/>
      <c r="K25" s="1"/>
    </row>
    <row r="26" spans="1:14" ht="25.15" customHeight="1" x14ac:dyDescent="0.25">
      <c r="A26" s="1"/>
      <c r="B26" s="5"/>
      <c r="C26" s="9"/>
      <c r="D26" s="7"/>
      <c r="E26" s="7"/>
      <c r="F26" s="7"/>
      <c r="G26" s="7"/>
      <c r="H26" s="7"/>
      <c r="I26" s="4"/>
      <c r="J26" s="4"/>
      <c r="K26" s="1"/>
    </row>
    <row r="27" spans="1:14" ht="19.5" thickBot="1" x14ac:dyDescent="0.3">
      <c r="A27" s="58"/>
      <c r="B27" s="59"/>
      <c r="C27" s="60"/>
      <c r="D27" s="61"/>
      <c r="E27" s="61"/>
      <c r="F27" s="61"/>
      <c r="G27" s="62"/>
      <c r="H27" s="63"/>
      <c r="I27" s="62"/>
      <c r="J27" s="63"/>
      <c r="K27" s="1"/>
    </row>
    <row r="28" spans="1:14" ht="45" x14ac:dyDescent="0.5">
      <c r="A28" s="64" t="s">
        <v>2</v>
      </c>
      <c r="B28" s="59"/>
      <c r="C28" s="60"/>
      <c r="D28" s="65" t="s">
        <v>22</v>
      </c>
      <c r="E28" s="61"/>
      <c r="F28" s="61"/>
      <c r="G28" s="62"/>
      <c r="H28" s="63"/>
      <c r="I28" s="62"/>
      <c r="J28" s="63"/>
      <c r="K28" s="1"/>
    </row>
    <row r="29" spans="1:14" ht="25.5" thickBot="1" x14ac:dyDescent="0.3">
      <c r="A29" s="66">
        <f>SUM(A32,A36)</f>
        <v>12</v>
      </c>
      <c r="B29" s="59"/>
      <c r="C29" s="60"/>
      <c r="D29" s="18"/>
      <c r="E29" s="19">
        <f>A29</f>
        <v>12</v>
      </c>
      <c r="F29" s="20" t="s">
        <v>5</v>
      </c>
      <c r="G29" s="61"/>
      <c r="H29" s="4"/>
      <c r="I29" s="61"/>
      <c r="J29" s="4"/>
      <c r="K29" s="1"/>
    </row>
    <row r="30" spans="1:14" ht="24.75" x14ac:dyDescent="0.25">
      <c r="A30" s="67"/>
      <c r="B30" s="59"/>
      <c r="C30" s="60"/>
      <c r="D30" s="68"/>
      <c r="E30" s="68"/>
      <c r="F30" s="68"/>
      <c r="G30" s="61"/>
      <c r="H30" s="4"/>
      <c r="I30" s="61"/>
      <c r="J30" s="4"/>
      <c r="K30" s="1"/>
    </row>
    <row r="31" spans="1:14" ht="68.25" thickBot="1" x14ac:dyDescent="0.3">
      <c r="A31" s="69" t="s">
        <v>6</v>
      </c>
      <c r="B31" s="70" t="s">
        <v>7</v>
      </c>
      <c r="C31" s="71" t="s">
        <v>8</v>
      </c>
      <c r="D31" s="72" t="s">
        <v>9</v>
      </c>
      <c r="E31" s="73" t="s">
        <v>10</v>
      </c>
      <c r="F31" s="74" t="s">
        <v>11</v>
      </c>
      <c r="G31" s="72" t="e">
        <f>#REF!</f>
        <v>#REF!</v>
      </c>
      <c r="H31" s="75" t="e">
        <f>H34+#REF!+#REF!+#REF!</f>
        <v>#REF!</v>
      </c>
      <c r="I31" s="72" t="e">
        <f>#REF!</f>
        <v>#REF!</v>
      </c>
      <c r="J31" s="75" t="e">
        <f>J34+#REF!+#REF!+#REF!</f>
        <v>#REF!</v>
      </c>
      <c r="K31" s="1"/>
    </row>
    <row r="32" spans="1:14" ht="39.950000000000003" customHeight="1" thickBot="1" x14ac:dyDescent="0.3">
      <c r="A32" s="76">
        <v>6</v>
      </c>
      <c r="B32" s="77">
        <f>A32/2</f>
        <v>3</v>
      </c>
      <c r="C32" s="78"/>
      <c r="D32" s="79" t="s">
        <v>84</v>
      </c>
      <c r="E32" s="80"/>
      <c r="F32" s="81"/>
      <c r="G32" s="82" t="s">
        <v>24</v>
      </c>
      <c r="H32" s="83">
        <f>SUM(H35:H35)</f>
        <v>0</v>
      </c>
      <c r="I32" s="82" t="s">
        <v>24</v>
      </c>
      <c r="J32" s="83">
        <f>SUM(J35:J35)</f>
        <v>0</v>
      </c>
      <c r="K32" s="1"/>
    </row>
    <row r="33" spans="1:11" ht="16.5" customHeight="1" outlineLevel="1" x14ac:dyDescent="0.25">
      <c r="A33" s="84"/>
      <c r="B33" s="67"/>
      <c r="C33" s="67"/>
      <c r="D33" s="85" t="s">
        <v>13</v>
      </c>
      <c r="E33" s="86"/>
      <c r="F33" s="87"/>
      <c r="G33" s="88"/>
      <c r="H33" s="89">
        <f>_xlfn.AGGREGATE(4,6,$H32,$J32)</f>
        <v>0</v>
      </c>
      <c r="I33" s="90"/>
      <c r="J33" s="89">
        <f>_xlfn.AGGREGATE(4,6,$H32,$J32)</f>
        <v>0</v>
      </c>
      <c r="K33" s="1"/>
    </row>
    <row r="34" spans="1:11" ht="15.75" customHeight="1" outlineLevel="1" x14ac:dyDescent="0.25">
      <c r="A34" s="91"/>
      <c r="B34" s="67"/>
      <c r="C34" s="67"/>
      <c r="D34" s="92" t="s">
        <v>14</v>
      </c>
      <c r="E34" s="93"/>
      <c r="F34" s="94"/>
      <c r="G34" s="95"/>
      <c r="H34" s="96">
        <f>IF(OR(($H32&gt;$B32),($J32&gt;$B32)),($A32*H32/H33),H32)</f>
        <v>0</v>
      </c>
      <c r="I34" s="97"/>
      <c r="J34" s="96">
        <f>IF(OR(($H32&gt;$B32),($J32&gt;$B32)),($A32*J32/J33),J32)</f>
        <v>0</v>
      </c>
      <c r="K34" s="1"/>
    </row>
    <row r="35" spans="1:11" ht="148.9" customHeight="1" thickBot="1" x14ac:dyDescent="0.3">
      <c r="A35" s="98"/>
      <c r="B35" s="59"/>
      <c r="C35" s="78">
        <v>5</v>
      </c>
      <c r="D35" s="99" t="s">
        <v>85</v>
      </c>
      <c r="E35" s="52"/>
      <c r="F35" s="52"/>
      <c r="G35" s="100"/>
      <c r="H35" s="101"/>
      <c r="I35" s="102"/>
      <c r="J35" s="101"/>
      <c r="K35" s="1"/>
    </row>
    <row r="36" spans="1:11" ht="39.950000000000003" customHeight="1" thickBot="1" x14ac:dyDescent="0.3">
      <c r="A36" s="76">
        <v>6</v>
      </c>
      <c r="B36" s="77">
        <f>A36/2</f>
        <v>3</v>
      </c>
      <c r="C36" s="78"/>
      <c r="D36" s="79" t="s">
        <v>86</v>
      </c>
      <c r="E36" s="80"/>
      <c r="F36" s="81"/>
      <c r="G36" s="82"/>
      <c r="H36" s="83">
        <f>SUM(H39:H39)</f>
        <v>0</v>
      </c>
      <c r="I36" s="82"/>
      <c r="J36" s="83">
        <f>SUM(J39:J39)</f>
        <v>0</v>
      </c>
      <c r="K36" s="1"/>
    </row>
    <row r="37" spans="1:11" ht="16.5" customHeight="1" outlineLevel="1" x14ac:dyDescent="0.25">
      <c r="A37" s="84"/>
      <c r="B37" s="67"/>
      <c r="C37" s="67"/>
      <c r="D37" s="85" t="s">
        <v>13</v>
      </c>
      <c r="E37" s="86"/>
      <c r="F37" s="87"/>
      <c r="G37" s="88"/>
      <c r="H37" s="89">
        <f>_xlfn.AGGREGATE(4,6,$H36,$J36)</f>
        <v>0</v>
      </c>
      <c r="I37" s="90"/>
      <c r="J37" s="89">
        <f>_xlfn.AGGREGATE(4,6,$H36,$J36)</f>
        <v>0</v>
      </c>
      <c r="K37" s="1"/>
    </row>
    <row r="38" spans="1:11" ht="15.75" customHeight="1" outlineLevel="1" x14ac:dyDescent="0.25">
      <c r="A38" s="91"/>
      <c r="B38" s="67"/>
      <c r="C38" s="67"/>
      <c r="D38" s="92" t="s">
        <v>14</v>
      </c>
      <c r="E38" s="93"/>
      <c r="F38" s="94"/>
      <c r="G38" s="95"/>
      <c r="H38" s="96">
        <f>IF(OR(($H36&gt;$B36),($J36&gt;$B36)),($A36*H36/H37),H36)</f>
        <v>0</v>
      </c>
      <c r="I38" s="97"/>
      <c r="J38" s="96">
        <f>IF(OR(($H36&gt;$B36),($J36&gt;$B36)),($A36*J36/J37),J36)</f>
        <v>0</v>
      </c>
      <c r="K38" s="1"/>
    </row>
    <row r="39" spans="1:11" ht="125.25" customHeight="1" x14ac:dyDescent="0.25">
      <c r="A39" s="105"/>
      <c r="B39" s="59"/>
      <c r="C39" s="78">
        <v>6</v>
      </c>
      <c r="D39" s="106" t="s">
        <v>87</v>
      </c>
      <c r="E39" s="51"/>
      <c r="F39" s="51"/>
      <c r="G39" s="107"/>
      <c r="H39" s="107"/>
      <c r="I39" s="107"/>
      <c r="J39" s="107"/>
      <c r="K39" s="1"/>
    </row>
    <row r="40" spans="1:11" ht="18.75" x14ac:dyDescent="0.25">
      <c r="A40" s="108"/>
      <c r="B40" s="109"/>
      <c r="C40" s="110"/>
      <c r="D40" s="61"/>
      <c r="E40" s="61"/>
      <c r="F40" s="61"/>
      <c r="G40" s="62"/>
      <c r="H40" s="63"/>
      <c r="I40" s="62"/>
      <c r="J40" s="63"/>
      <c r="K40" s="1"/>
    </row>
    <row r="41" spans="1:11" ht="18.75" x14ac:dyDescent="0.25">
      <c r="A41" s="108"/>
      <c r="B41" s="109"/>
      <c r="C41" s="109"/>
      <c r="D41" s="61"/>
      <c r="E41" s="61"/>
      <c r="F41" s="61"/>
      <c r="G41" s="62"/>
      <c r="H41" s="63"/>
      <c r="I41" s="62"/>
      <c r="J41" s="63"/>
      <c r="K41" s="1"/>
    </row>
    <row r="42" spans="1:11" ht="15.75" x14ac:dyDescent="0.25">
      <c r="D42" s="172" t="s">
        <v>29</v>
      </c>
      <c r="E42" s="172"/>
    </row>
    <row r="43" spans="1:11" ht="15.75" x14ac:dyDescent="0.25">
      <c r="D43" s="173" t="s">
        <v>88</v>
      </c>
    </row>
    <row r="44" spans="1:11" ht="15.75" x14ac:dyDescent="0.25">
      <c r="D44" s="173" t="s">
        <v>89</v>
      </c>
    </row>
    <row r="45" spans="1:11" x14ac:dyDescent="0.25">
      <c r="D45" s="174"/>
    </row>
    <row r="46" spans="1:11" x14ac:dyDescent="0.25">
      <c r="D46" s="175"/>
    </row>
    <row r="47" spans="1:11" ht="20.25" x14ac:dyDescent="0.25">
      <c r="D47" s="176" t="s">
        <v>34</v>
      </c>
    </row>
    <row r="48" spans="1:11" ht="15.75" thickBot="1" x14ac:dyDescent="0.3">
      <c r="D48" s="177"/>
    </row>
    <row r="49" spans="4:5" ht="90" customHeight="1" x14ac:dyDescent="0.25">
      <c r="D49" s="178" t="s">
        <v>56</v>
      </c>
      <c r="E49" s="179"/>
    </row>
    <row r="50" spans="4:5" ht="18.75" x14ac:dyDescent="0.25">
      <c r="D50" s="180"/>
      <c r="E50" s="181"/>
    </row>
    <row r="51" spans="4:5" ht="46.5" customHeight="1" x14ac:dyDescent="0.25">
      <c r="D51" s="182" t="s">
        <v>36</v>
      </c>
      <c r="E51" s="183"/>
    </row>
    <row r="52" spans="4:5" ht="40.5" customHeight="1" x14ac:dyDescent="0.25">
      <c r="D52" s="182" t="s">
        <v>57</v>
      </c>
      <c r="E52" s="183"/>
    </row>
    <row r="53" spans="4:5" ht="45.75" customHeight="1" x14ac:dyDescent="0.25">
      <c r="D53" s="182" t="s">
        <v>58</v>
      </c>
      <c r="E53" s="183"/>
    </row>
    <row r="54" spans="4:5" ht="33" customHeight="1" thickBot="1" x14ac:dyDescent="0.3">
      <c r="D54" s="184" t="s">
        <v>39</v>
      </c>
      <c r="E54" s="185"/>
    </row>
    <row r="55" spans="4:5" ht="25.5" thickBot="1" x14ac:dyDescent="0.3">
      <c r="D55" s="155"/>
    </row>
    <row r="56" spans="4:5" ht="42" customHeight="1" thickBot="1" x14ac:dyDescent="0.3">
      <c r="D56" s="204" t="s">
        <v>90</v>
      </c>
      <c r="E56" s="205"/>
    </row>
  </sheetData>
  <mergeCells count="26">
    <mergeCell ref="D54:E54"/>
    <mergeCell ref="D56:E56"/>
    <mergeCell ref="D38:F38"/>
    <mergeCell ref="D42:E42"/>
    <mergeCell ref="D49:E49"/>
    <mergeCell ref="D51:E51"/>
    <mergeCell ref="D52:E52"/>
    <mergeCell ref="D53:E53"/>
    <mergeCell ref="D24:F24"/>
    <mergeCell ref="D32:F32"/>
    <mergeCell ref="D33:F33"/>
    <mergeCell ref="D34:F34"/>
    <mergeCell ref="D36:F36"/>
    <mergeCell ref="D37:F37"/>
    <mergeCell ref="D16:F16"/>
    <mergeCell ref="D18:F18"/>
    <mergeCell ref="D19:F19"/>
    <mergeCell ref="D20:F20"/>
    <mergeCell ref="D22:F22"/>
    <mergeCell ref="D23:F23"/>
    <mergeCell ref="C2:H2"/>
    <mergeCell ref="D10:F10"/>
    <mergeCell ref="D11:F11"/>
    <mergeCell ref="D12:F12"/>
    <mergeCell ref="D14:F14"/>
    <mergeCell ref="D15:F15"/>
  </mergeCells>
  <pageMargins left="0.70866141732283472" right="0.70866141732283472" top="0.74803149606299213" bottom="0.74803149606299213" header="0.31496062992125984" footer="0.31496062992125984"/>
  <pageSetup paperSize="9" scale="35" fitToWidth="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60"/>
  <sheetViews>
    <sheetView showGridLines="0" topLeftCell="A30" zoomScale="80" zoomScaleNormal="80" workbookViewId="0">
      <selection activeCell="D39" sqref="D39"/>
    </sheetView>
  </sheetViews>
  <sheetFormatPr defaultRowHeight="15" outlineLevelRow="1" x14ac:dyDescent="0.25"/>
  <cols>
    <col min="1" max="1" width="16.7109375" customWidth="1"/>
    <col min="2" max="2" width="19.140625" customWidth="1"/>
    <col min="3" max="3" width="16" customWidth="1"/>
    <col min="4" max="4" width="120" customWidth="1"/>
    <col min="5" max="5" width="41.5703125" customWidth="1"/>
    <col min="6" max="6" width="36" customWidth="1"/>
    <col min="7" max="10" width="0" hidden="1" customWidth="1"/>
  </cols>
  <sheetData>
    <row r="2" spans="1:11" ht="31.5" x14ac:dyDescent="0.25">
      <c r="A2" s="1"/>
      <c r="B2" s="5" t="s">
        <v>91</v>
      </c>
      <c r="C2" s="6" t="s">
        <v>92</v>
      </c>
      <c r="D2" s="6"/>
      <c r="E2" s="6"/>
      <c r="F2" s="6"/>
      <c r="G2" s="6"/>
      <c r="H2" s="6"/>
      <c r="I2" s="4"/>
      <c r="J2" s="4"/>
    </row>
    <row r="3" spans="1:11" ht="31.5" x14ac:dyDescent="0.25">
      <c r="A3" s="1"/>
      <c r="B3" s="5"/>
      <c r="C3" s="7"/>
      <c r="D3" s="7"/>
      <c r="E3" s="7"/>
      <c r="F3" s="8"/>
      <c r="G3" s="7"/>
      <c r="H3" s="7"/>
      <c r="I3" s="4"/>
      <c r="J3" s="4"/>
    </row>
    <row r="4" spans="1:11" ht="32.25" thickBot="1" x14ac:dyDescent="0.3">
      <c r="A4" s="1"/>
      <c r="B4" s="5"/>
      <c r="C4" s="9"/>
      <c r="D4" s="7"/>
      <c r="E4" s="7"/>
      <c r="F4" s="7"/>
      <c r="G4" s="7"/>
      <c r="H4" s="7"/>
      <c r="I4" s="4"/>
      <c r="J4" s="4"/>
    </row>
    <row r="5" spans="1:11" ht="45" x14ac:dyDescent="0.5">
      <c r="A5" s="10" t="s">
        <v>2</v>
      </c>
      <c r="B5" s="11"/>
      <c r="C5" s="11"/>
      <c r="D5" s="12" t="s">
        <v>3</v>
      </c>
      <c r="E5" s="13"/>
      <c r="F5" s="13"/>
      <c r="G5" s="14"/>
      <c r="H5" s="14"/>
      <c r="I5" s="14"/>
      <c r="J5" s="14"/>
    </row>
    <row r="6" spans="1:11" ht="32.25" thickBot="1" x14ac:dyDescent="0.55000000000000004">
      <c r="A6" s="15">
        <f>SUM(A10:A21)</f>
        <v>15</v>
      </c>
      <c r="B6" s="16"/>
      <c r="C6" s="17"/>
      <c r="D6" s="18" t="s">
        <v>4</v>
      </c>
      <c r="E6" s="19">
        <f>A6</f>
        <v>15</v>
      </c>
      <c r="F6" s="20" t="s">
        <v>5</v>
      </c>
      <c r="G6" s="7"/>
      <c r="H6" s="7"/>
      <c r="I6" s="4"/>
      <c r="J6" s="4"/>
    </row>
    <row r="7" spans="1:11" ht="31.5" x14ac:dyDescent="0.25">
      <c r="A7" s="16"/>
      <c r="B7" s="16"/>
      <c r="C7" s="17"/>
      <c r="D7" s="21"/>
      <c r="E7" s="22"/>
      <c r="F7" s="23"/>
      <c r="G7" s="7"/>
      <c r="H7" s="7"/>
      <c r="I7" s="4"/>
      <c r="J7" s="4"/>
    </row>
    <row r="8" spans="1:11" ht="31.5" x14ac:dyDescent="0.25">
      <c r="A8" s="16"/>
      <c r="B8" s="24"/>
      <c r="C8" s="25"/>
      <c r="D8" s="23"/>
      <c r="E8" s="26"/>
      <c r="F8" s="26"/>
      <c r="G8" s="7"/>
      <c r="H8" s="7"/>
      <c r="I8" s="4"/>
      <c r="J8" s="4"/>
    </row>
    <row r="9" spans="1:11" ht="68.25" thickBot="1" x14ac:dyDescent="0.3">
      <c r="A9" s="27" t="s">
        <v>6</v>
      </c>
      <c r="B9" s="28" t="s">
        <v>7</v>
      </c>
      <c r="C9" s="29" t="s">
        <v>8</v>
      </c>
      <c r="D9" s="30" t="s">
        <v>9</v>
      </c>
      <c r="E9" s="31" t="s">
        <v>10</v>
      </c>
      <c r="F9" s="32" t="s">
        <v>11</v>
      </c>
      <c r="G9" s="7"/>
      <c r="H9" s="7"/>
      <c r="I9" s="4"/>
      <c r="J9" s="4"/>
    </row>
    <row r="10" spans="1:11" ht="30" customHeight="1" thickBot="1" x14ac:dyDescent="0.3">
      <c r="A10" s="33">
        <v>4</v>
      </c>
      <c r="B10" s="34">
        <f>A10/2</f>
        <v>2</v>
      </c>
      <c r="C10" s="35"/>
      <c r="D10" s="36" t="s">
        <v>12</v>
      </c>
      <c r="E10" s="37"/>
      <c r="F10" s="38"/>
      <c r="G10" s="7"/>
      <c r="H10" s="7"/>
      <c r="I10" s="4"/>
      <c r="J10" s="4"/>
      <c r="K10" s="1"/>
    </row>
    <row r="11" spans="1:11" ht="25.15" customHeight="1" x14ac:dyDescent="0.25">
      <c r="A11" s="39"/>
      <c r="B11" s="40"/>
      <c r="C11" s="40"/>
      <c r="D11" s="41" t="s">
        <v>13</v>
      </c>
      <c r="E11" s="42"/>
      <c r="F11" s="43"/>
      <c r="G11" s="7"/>
      <c r="H11" s="7"/>
      <c r="I11" s="4"/>
      <c r="J11" s="4"/>
      <c r="K11" s="1"/>
    </row>
    <row r="12" spans="1:11" ht="25.15" customHeight="1" x14ac:dyDescent="0.25">
      <c r="A12" s="44"/>
      <c r="B12" s="40"/>
      <c r="C12" s="40"/>
      <c r="D12" s="45" t="s">
        <v>14</v>
      </c>
      <c r="E12" s="46"/>
      <c r="F12" s="47"/>
      <c r="G12" s="7"/>
      <c r="H12" s="7"/>
      <c r="I12" s="4"/>
      <c r="J12" s="4"/>
      <c r="K12" s="1"/>
    </row>
    <row r="13" spans="1:11" ht="122.65" customHeight="1" thickBot="1" x14ac:dyDescent="0.3">
      <c r="A13" s="48"/>
      <c r="B13" s="40"/>
      <c r="C13" s="49">
        <v>1</v>
      </c>
      <c r="D13" s="50" t="s">
        <v>93</v>
      </c>
      <c r="E13" s="51"/>
      <c r="F13" s="52"/>
      <c r="G13" s="7"/>
      <c r="H13" s="7"/>
      <c r="I13" s="4"/>
      <c r="J13" s="4"/>
    </row>
    <row r="14" spans="1:11" ht="30" customHeight="1" thickBot="1" x14ac:dyDescent="0.3">
      <c r="A14" s="33">
        <v>7</v>
      </c>
      <c r="B14" s="34">
        <f>A14/2</f>
        <v>3.5</v>
      </c>
      <c r="C14" s="35"/>
      <c r="D14" s="36" t="s">
        <v>94</v>
      </c>
      <c r="E14" s="37"/>
      <c r="F14" s="38"/>
      <c r="G14" s="7"/>
      <c r="H14" s="7"/>
      <c r="I14" s="4"/>
      <c r="J14" s="4"/>
      <c r="K14" s="1"/>
    </row>
    <row r="15" spans="1:11" ht="25.15" customHeight="1" x14ac:dyDescent="0.25">
      <c r="A15" s="39"/>
      <c r="B15" s="40"/>
      <c r="C15" s="40"/>
      <c r="D15" s="41" t="s">
        <v>13</v>
      </c>
      <c r="E15" s="42"/>
      <c r="F15" s="43"/>
      <c r="G15" s="7"/>
      <c r="H15" s="7"/>
      <c r="I15" s="4"/>
      <c r="J15" s="4"/>
      <c r="K15" s="1"/>
    </row>
    <row r="16" spans="1:11" ht="25.15" customHeight="1" x14ac:dyDescent="0.25">
      <c r="A16" s="44"/>
      <c r="B16" s="40"/>
      <c r="C16" s="40"/>
      <c r="D16" s="45" t="s">
        <v>14</v>
      </c>
      <c r="E16" s="46"/>
      <c r="F16" s="47"/>
      <c r="G16" s="7"/>
      <c r="H16" s="7"/>
      <c r="I16" s="4"/>
      <c r="J16" s="4"/>
      <c r="K16" s="1"/>
    </row>
    <row r="17" spans="1:11" ht="80.25" customHeight="1" thickBot="1" x14ac:dyDescent="0.3">
      <c r="A17" s="54"/>
      <c r="B17" s="55"/>
      <c r="C17" s="49">
        <v>2</v>
      </c>
      <c r="D17" s="56" t="s">
        <v>95</v>
      </c>
      <c r="E17" s="51"/>
      <c r="F17" s="52"/>
      <c r="G17" s="7"/>
      <c r="H17" s="7"/>
      <c r="I17" s="4"/>
      <c r="J17" s="4"/>
    </row>
    <row r="18" spans="1:11" ht="30" customHeight="1" thickBot="1" x14ac:dyDescent="0.3">
      <c r="A18" s="33">
        <v>4</v>
      </c>
      <c r="B18" s="34">
        <f>A18/2</f>
        <v>2</v>
      </c>
      <c r="C18" s="35"/>
      <c r="D18" s="36" t="s">
        <v>96</v>
      </c>
      <c r="E18" s="37"/>
      <c r="F18" s="38"/>
      <c r="G18" s="7"/>
      <c r="H18" s="7"/>
      <c r="I18" s="4"/>
      <c r="J18" s="4"/>
      <c r="K18" s="1"/>
    </row>
    <row r="19" spans="1:11" ht="25.15" customHeight="1" x14ac:dyDescent="0.25">
      <c r="A19" s="39"/>
      <c r="B19" s="40"/>
      <c r="C19" s="40"/>
      <c r="D19" s="41" t="s">
        <v>13</v>
      </c>
      <c r="E19" s="42"/>
      <c r="F19" s="43"/>
      <c r="G19" s="7"/>
      <c r="H19" s="7"/>
      <c r="I19" s="4"/>
      <c r="J19" s="4"/>
      <c r="K19" s="1"/>
    </row>
    <row r="20" spans="1:11" ht="25.15" customHeight="1" x14ac:dyDescent="0.25">
      <c r="A20" s="44"/>
      <c r="B20" s="40"/>
      <c r="C20" s="40"/>
      <c r="D20" s="45" t="s">
        <v>14</v>
      </c>
      <c r="E20" s="46"/>
      <c r="F20" s="47"/>
      <c r="G20" s="7"/>
      <c r="H20" s="7"/>
      <c r="I20" s="4"/>
      <c r="J20" s="4"/>
      <c r="K20" s="1"/>
    </row>
    <row r="21" spans="1:11" ht="108.75" customHeight="1" x14ac:dyDescent="0.25">
      <c r="A21" s="57"/>
      <c r="B21" s="55"/>
      <c r="C21" s="35">
        <v>3</v>
      </c>
      <c r="D21" s="56" t="s">
        <v>97</v>
      </c>
      <c r="E21" s="51"/>
      <c r="F21" s="51"/>
      <c r="G21" s="7"/>
      <c r="H21" s="7"/>
      <c r="I21" s="4"/>
      <c r="J21" s="4"/>
    </row>
    <row r="22" spans="1:11" ht="31.5" x14ac:dyDescent="0.25">
      <c r="A22" s="1"/>
      <c r="B22" s="5"/>
      <c r="C22" s="9"/>
      <c r="D22" s="7"/>
      <c r="E22" s="7"/>
      <c r="F22" s="7"/>
      <c r="G22" s="7"/>
      <c r="H22" s="7"/>
      <c r="I22" s="4"/>
      <c r="J22" s="4"/>
    </row>
    <row r="23" spans="1:11" ht="19.5" thickBot="1" x14ac:dyDescent="0.3">
      <c r="A23" s="58"/>
      <c r="B23" s="59"/>
      <c r="C23" s="60"/>
      <c r="D23" s="61"/>
      <c r="E23" s="61"/>
      <c r="F23" s="61"/>
      <c r="G23" s="62"/>
      <c r="H23" s="63"/>
      <c r="I23" s="62"/>
      <c r="J23" s="63"/>
    </row>
    <row r="24" spans="1:11" ht="45" x14ac:dyDescent="0.5">
      <c r="A24" s="64" t="s">
        <v>2</v>
      </c>
      <c r="B24" s="59"/>
      <c r="C24" s="60"/>
      <c r="D24" s="65" t="s">
        <v>22</v>
      </c>
      <c r="E24" s="61"/>
      <c r="F24" s="61"/>
      <c r="G24" s="62"/>
      <c r="H24" s="63"/>
      <c r="I24" s="62"/>
      <c r="J24" s="63"/>
    </row>
    <row r="25" spans="1:11" ht="25.5" thickBot="1" x14ac:dyDescent="0.3">
      <c r="A25" s="66">
        <f>SUM(A28,A32,A36)</f>
        <v>21</v>
      </c>
      <c r="B25" s="59"/>
      <c r="C25" s="60"/>
      <c r="D25" s="18"/>
      <c r="E25" s="19">
        <f>A25</f>
        <v>21</v>
      </c>
      <c r="F25" s="20" t="s">
        <v>5</v>
      </c>
      <c r="G25" s="61"/>
      <c r="H25" s="4"/>
      <c r="I25" s="61"/>
      <c r="J25" s="4"/>
    </row>
    <row r="26" spans="1:11" ht="24.75" x14ac:dyDescent="0.25">
      <c r="A26" s="67"/>
      <c r="B26" s="59"/>
      <c r="C26" s="60"/>
      <c r="D26" s="68"/>
      <c r="E26" s="68"/>
      <c r="F26" s="68"/>
      <c r="G26" s="61"/>
      <c r="H26" s="4"/>
      <c r="I26" s="61"/>
      <c r="J26" s="4"/>
    </row>
    <row r="27" spans="1:11" ht="68.25" thickBot="1" x14ac:dyDescent="0.3">
      <c r="A27" s="69" t="s">
        <v>6</v>
      </c>
      <c r="B27" s="70" t="s">
        <v>7</v>
      </c>
      <c r="C27" s="71" t="s">
        <v>8</v>
      </c>
      <c r="D27" s="72" t="s">
        <v>9</v>
      </c>
      <c r="E27" s="73" t="s">
        <v>10</v>
      </c>
      <c r="F27" s="74" t="s">
        <v>11</v>
      </c>
      <c r="G27" s="72" t="e">
        <f>#REF!</f>
        <v>#REF!</v>
      </c>
      <c r="H27" s="75" t="e">
        <f>H30+#REF!+#REF!+#REF!</f>
        <v>#REF!</v>
      </c>
      <c r="I27" s="72" t="e">
        <f>#REF!</f>
        <v>#REF!</v>
      </c>
      <c r="J27" s="75" t="e">
        <f>J30+#REF!+#REF!+#REF!</f>
        <v>#REF!</v>
      </c>
    </row>
    <row r="28" spans="1:11" ht="33" customHeight="1" thickBot="1" x14ac:dyDescent="0.3">
      <c r="A28" s="76">
        <v>8</v>
      </c>
      <c r="B28" s="77">
        <f>A28/2</f>
        <v>4</v>
      </c>
      <c r="C28" s="78"/>
      <c r="D28" s="79" t="s">
        <v>23</v>
      </c>
      <c r="E28" s="80"/>
      <c r="F28" s="81"/>
      <c r="G28" s="82" t="s">
        <v>24</v>
      </c>
      <c r="H28" s="83">
        <f>SUM(H31:H31)</f>
        <v>0</v>
      </c>
      <c r="I28" s="82" t="s">
        <v>24</v>
      </c>
      <c r="J28" s="83">
        <f>SUM(J31:J31)</f>
        <v>0</v>
      </c>
      <c r="K28" s="1"/>
    </row>
    <row r="29" spans="1:11" ht="16.5" customHeight="1" outlineLevel="1" x14ac:dyDescent="0.25">
      <c r="A29" s="84"/>
      <c r="B29" s="67"/>
      <c r="C29" s="67"/>
      <c r="D29" s="85" t="s">
        <v>13</v>
      </c>
      <c r="E29" s="86"/>
      <c r="F29" s="87"/>
      <c r="G29" s="88"/>
      <c r="H29" s="89">
        <f>_xlfn.AGGREGATE(4,6,$H28,$J28)</f>
        <v>0</v>
      </c>
      <c r="I29" s="90"/>
      <c r="J29" s="89">
        <f>_xlfn.AGGREGATE(4,6,$H28,$J28)</f>
        <v>0</v>
      </c>
      <c r="K29" s="1"/>
    </row>
    <row r="30" spans="1:11" ht="15.75" customHeight="1" outlineLevel="1" x14ac:dyDescent="0.25">
      <c r="A30" s="91"/>
      <c r="B30" s="67"/>
      <c r="C30" s="67"/>
      <c r="D30" s="92" t="s">
        <v>14</v>
      </c>
      <c r="E30" s="93"/>
      <c r="F30" s="94"/>
      <c r="G30" s="95"/>
      <c r="H30" s="96">
        <f>IF(OR(($H28&gt;$B28),($J28&gt;$B28)),($A28*H28/H29),H28)</f>
        <v>0</v>
      </c>
      <c r="I30" s="97"/>
      <c r="J30" s="96">
        <f>IF(OR(($H28&gt;$B28),($J28&gt;$B28)),($A28*J28/J29),J28)</f>
        <v>0</v>
      </c>
      <c r="K30" s="1"/>
    </row>
    <row r="31" spans="1:11" ht="115.5" customHeight="1" thickBot="1" x14ac:dyDescent="0.3">
      <c r="A31" s="98"/>
      <c r="B31" s="59"/>
      <c r="C31" s="78"/>
      <c r="D31" s="106" t="s">
        <v>98</v>
      </c>
      <c r="E31" s="52"/>
      <c r="F31" s="52"/>
      <c r="G31" s="100"/>
      <c r="H31" s="101"/>
      <c r="I31" s="102"/>
      <c r="J31" s="101"/>
    </row>
    <row r="32" spans="1:11" ht="33" customHeight="1" thickBot="1" x14ac:dyDescent="0.3">
      <c r="A32" s="76">
        <v>5</v>
      </c>
      <c r="B32" s="77">
        <f>A32/2</f>
        <v>2.5</v>
      </c>
      <c r="C32" s="78"/>
      <c r="D32" s="79" t="s">
        <v>26</v>
      </c>
      <c r="E32" s="80"/>
      <c r="F32" s="81"/>
      <c r="G32" s="82"/>
      <c r="H32" s="83">
        <f>SUM(H35:H35)</f>
        <v>0</v>
      </c>
      <c r="I32" s="82"/>
      <c r="J32" s="83">
        <f>SUM(J35:J35)</f>
        <v>0</v>
      </c>
      <c r="K32" s="1"/>
    </row>
    <row r="33" spans="1:11" ht="16.5" customHeight="1" outlineLevel="1" x14ac:dyDescent="0.25">
      <c r="A33" s="84"/>
      <c r="B33" s="67"/>
      <c r="C33" s="67"/>
      <c r="D33" s="85" t="s">
        <v>13</v>
      </c>
      <c r="E33" s="86"/>
      <c r="F33" s="87"/>
      <c r="G33" s="88"/>
      <c r="H33" s="89">
        <f>_xlfn.AGGREGATE(4,6,$H32,$J32)</f>
        <v>0</v>
      </c>
      <c r="I33" s="90"/>
      <c r="J33" s="89">
        <f>_xlfn.AGGREGATE(4,6,$H32,$J32)</f>
        <v>0</v>
      </c>
      <c r="K33" s="1"/>
    </row>
    <row r="34" spans="1:11" ht="15.75" customHeight="1" outlineLevel="1" x14ac:dyDescent="0.25">
      <c r="A34" s="91"/>
      <c r="B34" s="67"/>
      <c r="C34" s="67"/>
      <c r="D34" s="92" t="s">
        <v>14</v>
      </c>
      <c r="E34" s="93"/>
      <c r="F34" s="94"/>
      <c r="G34" s="95"/>
      <c r="H34" s="96">
        <f>IF(OR(($H32&gt;$B32),($J32&gt;$B32)),($A32*H32/H33),H32)</f>
        <v>0</v>
      </c>
      <c r="I34" s="97"/>
      <c r="J34" s="96">
        <f>IF(OR(($H32&gt;$B32),($J32&gt;$B32)),($A32*J32/J33),J32)</f>
        <v>0</v>
      </c>
      <c r="K34" s="1"/>
    </row>
    <row r="35" spans="1:11" ht="51" customHeight="1" thickBot="1" x14ac:dyDescent="0.3">
      <c r="A35" s="157"/>
      <c r="B35" s="59"/>
      <c r="C35" s="78"/>
      <c r="D35" s="191" t="s">
        <v>99</v>
      </c>
      <c r="E35" s="52"/>
      <c r="F35" s="52"/>
      <c r="G35" s="107"/>
      <c r="H35" s="101"/>
      <c r="I35" s="107"/>
      <c r="J35" s="101"/>
    </row>
    <row r="36" spans="1:11" ht="25.5" customHeight="1" thickBot="1" x14ac:dyDescent="0.3">
      <c r="A36" s="76">
        <v>8</v>
      </c>
      <c r="B36" s="77">
        <f>A36/2</f>
        <v>4</v>
      </c>
      <c r="C36" s="78"/>
      <c r="D36" s="79" t="s">
        <v>100</v>
      </c>
      <c r="E36" s="80"/>
      <c r="F36" s="81"/>
      <c r="G36" s="82"/>
      <c r="H36" s="83">
        <f>SUM(H39:H39)</f>
        <v>0</v>
      </c>
      <c r="I36" s="82"/>
      <c r="J36" s="83">
        <f>SUM(J39:J39)</f>
        <v>0</v>
      </c>
      <c r="K36" s="1"/>
    </row>
    <row r="37" spans="1:11" ht="16.5" customHeight="1" outlineLevel="1" x14ac:dyDescent="0.25">
      <c r="A37" s="84"/>
      <c r="B37" s="67"/>
      <c r="C37" s="67"/>
      <c r="D37" s="85" t="s">
        <v>13</v>
      </c>
      <c r="E37" s="86"/>
      <c r="F37" s="87"/>
      <c r="G37" s="88"/>
      <c r="H37" s="89">
        <f>_xlfn.AGGREGATE(4,6,$H36,$J36)</f>
        <v>0</v>
      </c>
      <c r="I37" s="90"/>
      <c r="J37" s="89">
        <f>_xlfn.AGGREGATE(4,6,$H36,$J36)</f>
        <v>0</v>
      </c>
      <c r="K37" s="1"/>
    </row>
    <row r="38" spans="1:11" ht="15.75" customHeight="1" outlineLevel="1" x14ac:dyDescent="0.25">
      <c r="A38" s="91"/>
      <c r="B38" s="67"/>
      <c r="C38" s="67"/>
      <c r="D38" s="92" t="s">
        <v>14</v>
      </c>
      <c r="E38" s="93"/>
      <c r="F38" s="94"/>
      <c r="G38" s="95"/>
      <c r="H38" s="96">
        <f>IF(OR(($H36&gt;$B36),($J36&gt;$B36)),($A36*H36/H37),H36)</f>
        <v>0</v>
      </c>
      <c r="I38" s="97"/>
      <c r="J38" s="96">
        <f>IF(OR(($H36&gt;$B36),($J36&gt;$B36)),($A36*J36/J37),J36)</f>
        <v>0</v>
      </c>
      <c r="K38" s="1"/>
    </row>
    <row r="39" spans="1:11" ht="66" customHeight="1" x14ac:dyDescent="0.25">
      <c r="A39" s="105"/>
      <c r="B39" s="59"/>
      <c r="C39" s="78"/>
      <c r="D39" s="191" t="s">
        <v>101</v>
      </c>
      <c r="E39" s="51"/>
      <c r="F39" s="51"/>
      <c r="G39" s="107"/>
      <c r="H39" s="101"/>
      <c r="I39" s="107"/>
      <c r="J39" s="101"/>
    </row>
    <row r="40" spans="1:11" ht="18.75" x14ac:dyDescent="0.25">
      <c r="A40" s="108"/>
      <c r="B40" s="109"/>
      <c r="C40" s="109"/>
      <c r="D40" s="61"/>
      <c r="E40" s="61"/>
      <c r="F40" s="61"/>
      <c r="G40" s="62"/>
      <c r="H40" s="63"/>
      <c r="I40" s="14"/>
      <c r="J40" s="63"/>
    </row>
    <row r="41" spans="1:11" ht="24.75" x14ac:dyDescent="0.25">
      <c r="A41" s="108"/>
      <c r="B41" s="109"/>
      <c r="C41" s="109"/>
      <c r="D41" s="20" t="s">
        <v>28</v>
      </c>
      <c r="E41" s="20"/>
      <c r="F41" s="20"/>
      <c r="G41" s="111" t="e">
        <f>#REF!</f>
        <v>#REF!</v>
      </c>
      <c r="H41" s="112" t="e">
        <f>SUM(H44:H45)</f>
        <v>#REF!</v>
      </c>
      <c r="I41" s="111" t="e">
        <f>#REF!</f>
        <v>#REF!</v>
      </c>
      <c r="J41" s="112" t="e">
        <f>SUM(J44:J45)</f>
        <v>#REF!</v>
      </c>
    </row>
    <row r="42" spans="1:11" ht="24.75" x14ac:dyDescent="0.25">
      <c r="A42" s="108"/>
      <c r="B42" s="109"/>
      <c r="C42" s="109"/>
      <c r="D42" s="114"/>
      <c r="E42" s="114"/>
      <c r="F42" s="113"/>
      <c r="G42" s="111" t="e">
        <f>#REF!</f>
        <v>#REF!</v>
      </c>
      <c r="H42" s="20"/>
      <c r="I42" s="111" t="e">
        <f>#REF!</f>
        <v>#REF!</v>
      </c>
      <c r="J42" s="63"/>
    </row>
    <row r="43" spans="1:11" ht="31.5" x14ac:dyDescent="0.25">
      <c r="A43" s="108"/>
      <c r="B43" s="109"/>
      <c r="C43" s="109"/>
      <c r="D43" s="118" t="s">
        <v>29</v>
      </c>
      <c r="E43" s="118"/>
      <c r="F43" s="118"/>
      <c r="G43" s="117" t="s">
        <v>30</v>
      </c>
      <c r="H43" s="117"/>
      <c r="I43" s="117" t="s">
        <v>30</v>
      </c>
      <c r="J43" s="117"/>
    </row>
    <row r="44" spans="1:11" ht="15.75" x14ac:dyDescent="0.25">
      <c r="A44" s="108"/>
      <c r="B44" s="109"/>
      <c r="C44" s="109"/>
      <c r="D44" s="118" t="s">
        <v>102</v>
      </c>
      <c r="E44" s="118"/>
      <c r="F44" s="118"/>
      <c r="G44" s="119" t="s">
        <v>32</v>
      </c>
      <c r="H44" s="120" t="e">
        <f>#REF!</f>
        <v>#REF!</v>
      </c>
      <c r="I44" s="119"/>
      <c r="J44" s="120" t="e">
        <f>#REF!</f>
        <v>#REF!</v>
      </c>
    </row>
    <row r="45" spans="1:11" ht="15.75" x14ac:dyDescent="0.25">
      <c r="A45" s="108"/>
      <c r="B45" s="109"/>
      <c r="C45" s="109"/>
      <c r="D45" s="118" t="s">
        <v>103</v>
      </c>
      <c r="E45" s="118"/>
      <c r="F45" s="118"/>
      <c r="G45" s="119" t="s">
        <v>32</v>
      </c>
      <c r="H45" s="120" t="e">
        <f>H27</f>
        <v>#REF!</v>
      </c>
      <c r="I45" s="119"/>
      <c r="J45" s="120" t="e">
        <f>J27</f>
        <v>#REF!</v>
      </c>
    </row>
    <row r="46" spans="1:11" x14ac:dyDescent="0.25">
      <c r="A46" s="108"/>
      <c r="B46" s="109"/>
      <c r="C46" s="109"/>
      <c r="D46" s="121"/>
      <c r="E46" s="121"/>
      <c r="F46" s="121"/>
      <c r="G46" s="122"/>
      <c r="H46" s="123"/>
      <c r="I46" s="122"/>
      <c r="J46" s="123"/>
    </row>
    <row r="47" spans="1:11" x14ac:dyDescent="0.25">
      <c r="A47" s="108"/>
      <c r="B47" s="109"/>
      <c r="C47" s="109"/>
      <c r="D47" s="121"/>
      <c r="E47" s="121"/>
      <c r="F47" s="121"/>
      <c r="G47" s="122"/>
      <c r="H47" s="123"/>
      <c r="I47" s="122"/>
      <c r="J47" s="123"/>
    </row>
    <row r="48" spans="1:11" x14ac:dyDescent="0.25">
      <c r="C48" s="154"/>
      <c r="D48" s="174"/>
      <c r="E48" s="8"/>
      <c r="F48" s="8"/>
      <c r="G48" s="14"/>
      <c r="H48" s="14"/>
      <c r="I48" s="14"/>
      <c r="J48" s="14"/>
    </row>
    <row r="49" spans="3:10" x14ac:dyDescent="0.25">
      <c r="C49" s="154"/>
      <c r="D49" s="175"/>
      <c r="E49" s="8"/>
      <c r="F49" s="8"/>
      <c r="G49" s="14"/>
      <c r="H49" s="14"/>
      <c r="I49" s="14"/>
      <c r="J49" s="14"/>
    </row>
    <row r="50" spans="3:10" ht="20.25" x14ac:dyDescent="0.25">
      <c r="C50" s="154"/>
      <c r="D50" s="176" t="s">
        <v>34</v>
      </c>
      <c r="E50" s="8"/>
      <c r="F50" s="8"/>
      <c r="G50" s="14"/>
      <c r="H50" s="14"/>
      <c r="I50" s="14"/>
      <c r="J50" s="14"/>
    </row>
    <row r="51" spans="3:10" ht="15.75" thickBot="1" x14ac:dyDescent="0.3">
      <c r="C51" s="154"/>
      <c r="D51" s="177"/>
      <c r="E51" s="8"/>
      <c r="F51" s="8"/>
      <c r="G51" s="14"/>
      <c r="H51" s="14"/>
      <c r="I51" s="14"/>
      <c r="J51" s="14"/>
    </row>
    <row r="52" spans="3:10" ht="18.75" x14ac:dyDescent="0.25">
      <c r="C52" s="154"/>
      <c r="D52" s="178" t="s">
        <v>56</v>
      </c>
      <c r="E52" s="179"/>
      <c r="F52" s="8"/>
      <c r="G52" s="14"/>
      <c r="H52" s="14"/>
      <c r="I52" s="14"/>
      <c r="J52" s="14"/>
    </row>
    <row r="53" spans="3:10" ht="18.75" x14ac:dyDescent="0.25">
      <c r="C53" s="154"/>
      <c r="D53" s="180"/>
      <c r="E53" s="181"/>
      <c r="F53" s="8"/>
      <c r="G53" s="14"/>
      <c r="H53" s="14"/>
      <c r="I53" s="14"/>
      <c r="J53" s="14"/>
    </row>
    <row r="54" spans="3:10" ht="18.75" x14ac:dyDescent="0.25">
      <c r="C54" s="154"/>
      <c r="D54" s="182" t="s">
        <v>36</v>
      </c>
      <c r="E54" s="183"/>
      <c r="F54" s="8"/>
      <c r="G54" s="14"/>
      <c r="H54" s="14"/>
      <c r="I54" s="14"/>
      <c r="J54" s="14"/>
    </row>
    <row r="55" spans="3:10" ht="18.75" x14ac:dyDescent="0.25">
      <c r="C55" s="154"/>
      <c r="D55" s="182" t="s">
        <v>57</v>
      </c>
      <c r="E55" s="183"/>
      <c r="F55" s="8"/>
      <c r="G55" s="14"/>
      <c r="H55" s="14"/>
      <c r="I55" s="14"/>
      <c r="J55" s="14"/>
    </row>
    <row r="56" spans="3:10" ht="18.75" x14ac:dyDescent="0.25">
      <c r="C56" s="154"/>
      <c r="D56" s="182" t="s">
        <v>58</v>
      </c>
      <c r="E56" s="183"/>
      <c r="F56" s="8"/>
      <c r="G56" s="14"/>
      <c r="H56" s="14"/>
      <c r="I56" s="14"/>
      <c r="J56" s="14"/>
    </row>
    <row r="57" spans="3:10" ht="19.5" thickBot="1" x14ac:dyDescent="0.3">
      <c r="C57" s="154"/>
      <c r="D57" s="184" t="s">
        <v>39</v>
      </c>
      <c r="E57" s="185"/>
      <c r="F57" s="8"/>
      <c r="G57" s="14"/>
      <c r="H57" s="14"/>
      <c r="I57" s="14"/>
      <c r="J57" s="14"/>
    </row>
    <row r="58" spans="3:10" ht="25.5" thickBot="1" x14ac:dyDescent="0.3">
      <c r="C58" s="154"/>
      <c r="D58" s="155"/>
      <c r="E58" s="8"/>
      <c r="F58" s="8"/>
      <c r="G58" s="14"/>
      <c r="H58" s="14"/>
      <c r="I58" s="14"/>
      <c r="J58" s="14"/>
    </row>
    <row r="59" spans="3:10" ht="20.25" thickBot="1" x14ac:dyDescent="0.3">
      <c r="C59" s="154"/>
      <c r="D59" s="204" t="s">
        <v>104</v>
      </c>
      <c r="E59" s="205"/>
      <c r="F59" s="8"/>
      <c r="G59" s="14"/>
      <c r="H59" s="14"/>
      <c r="I59" s="14"/>
      <c r="J59" s="14"/>
    </row>
    <row r="60" spans="3:10" x14ac:dyDescent="0.25">
      <c r="C60" s="154"/>
      <c r="D60" s="8"/>
      <c r="E60" s="8"/>
      <c r="F60" s="8"/>
      <c r="G60" s="14"/>
      <c r="H60" s="14"/>
      <c r="I60" s="14"/>
      <c r="J60" s="14"/>
    </row>
  </sheetData>
  <mergeCells count="25">
    <mergeCell ref="D59:E59"/>
    <mergeCell ref="D38:F38"/>
    <mergeCell ref="D52:E52"/>
    <mergeCell ref="D54:E54"/>
    <mergeCell ref="D55:E55"/>
    <mergeCell ref="D56:E56"/>
    <mergeCell ref="D57:E57"/>
    <mergeCell ref="D30:F30"/>
    <mergeCell ref="D32:F32"/>
    <mergeCell ref="D33:F33"/>
    <mergeCell ref="D34:F34"/>
    <mergeCell ref="D36:F36"/>
    <mergeCell ref="D37:F37"/>
    <mergeCell ref="D16:F16"/>
    <mergeCell ref="D18:F18"/>
    <mergeCell ref="D19:F19"/>
    <mergeCell ref="D20:F20"/>
    <mergeCell ref="D28:F28"/>
    <mergeCell ref="D29:F29"/>
    <mergeCell ref="C2:H2"/>
    <mergeCell ref="D10:F10"/>
    <mergeCell ref="D11:F11"/>
    <mergeCell ref="D12:F12"/>
    <mergeCell ref="D14:F14"/>
    <mergeCell ref="D15:F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5</vt:i4>
      </vt:variant>
      <vt:variant>
        <vt:lpstr>Intervals amb nom</vt:lpstr>
      </vt:variant>
      <vt:variant>
        <vt:i4>4</vt:i4>
      </vt:variant>
    </vt:vector>
  </HeadingPairs>
  <TitlesOfParts>
    <vt:vector size="9" baseType="lpstr">
      <vt:lpstr>CA Colposcopi</vt:lpstr>
      <vt:lpstr>CA Lliteres ginecologiques</vt:lpstr>
      <vt:lpstr>CA Ecògraf Gine</vt:lpstr>
      <vt:lpstr>CA Ortopantomògraf</vt:lpstr>
      <vt:lpstr>CA RX transp.motor.</vt:lpstr>
      <vt:lpstr>'CA Colposcopi'!Àrea_d'impressió</vt:lpstr>
      <vt:lpstr>'CA Ecògraf Gine'!Àrea_d'impressió</vt:lpstr>
      <vt:lpstr>'CA Lliteres ginecologiques'!Àrea_d'impressió</vt:lpstr>
      <vt:lpstr>'CA Ortopantomògraf'!Àrea_d'impressió</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Meritxell Terés Riu</dc:creator>
  <cp:lastModifiedBy>Meritxell Terés Riu</cp:lastModifiedBy>
  <dcterms:created xsi:type="dcterms:W3CDTF">2025-06-04T10:59:28Z</dcterms:created>
  <dcterms:modified xsi:type="dcterms:W3CDTF">2025-06-04T10:59:57Z</dcterms:modified>
</cp:coreProperties>
</file>